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iisprod2n\Netvision\popCharedi\files\HebrewPrimary\assessment\"/>
    </mc:Choice>
  </mc:AlternateContent>
  <xr:revisionPtr revIDLastSave="0" documentId="8_{F021A340-E498-44AA-B061-0BA1E9A5F0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הוראות עבודה" sheetId="1" r:id="rId1"/>
    <sheet name="הזנת נתונים" sheetId="2" r:id="rId2"/>
    <sheet name="דיאגרמה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O6/8409frZJrqKe5LZZNcahYIgJo/+BX3FXrMCdjj70="/>
    </ext>
  </extLst>
</workbook>
</file>

<file path=xl/calcChain.xml><?xml version="1.0" encoding="utf-8"?>
<calcChain xmlns="http://schemas.openxmlformats.org/spreadsheetml/2006/main">
  <c r="AT35" i="2" l="1"/>
  <c r="AS35" i="2"/>
  <c r="AR35" i="2"/>
  <c r="AQ35" i="2"/>
  <c r="AP35" i="2"/>
  <c r="AO35" i="2"/>
  <c r="AN35" i="2"/>
  <c r="E35" i="2"/>
  <c r="AT34" i="2"/>
  <c r="AS34" i="2"/>
  <c r="AR34" i="2"/>
  <c r="AQ34" i="2"/>
  <c r="AP34" i="2"/>
  <c r="AO34" i="2"/>
  <c r="AN34" i="2"/>
  <c r="E34" i="2"/>
  <c r="AT33" i="2"/>
  <c r="AS33" i="2"/>
  <c r="AR33" i="2"/>
  <c r="AQ33" i="2"/>
  <c r="AP33" i="2"/>
  <c r="AO33" i="2"/>
  <c r="AN33" i="2"/>
  <c r="E33" i="2"/>
  <c r="AT32" i="2"/>
  <c r="AS32" i="2"/>
  <c r="AR32" i="2"/>
  <c r="AQ32" i="2"/>
  <c r="AP32" i="2"/>
  <c r="AO32" i="2"/>
  <c r="AN32" i="2"/>
  <c r="E32" i="2"/>
  <c r="AT31" i="2"/>
  <c r="AS31" i="2"/>
  <c r="AR31" i="2"/>
  <c r="AQ31" i="2"/>
  <c r="AP31" i="2"/>
  <c r="AO31" i="2"/>
  <c r="AN31" i="2"/>
  <c r="E31" i="2"/>
  <c r="AT30" i="2"/>
  <c r="AS30" i="2"/>
  <c r="AR30" i="2"/>
  <c r="AQ30" i="2"/>
  <c r="AP30" i="2"/>
  <c r="AO30" i="2"/>
  <c r="AN30" i="2"/>
  <c r="E30" i="2"/>
  <c r="AT29" i="2"/>
  <c r="AS29" i="2"/>
  <c r="AR29" i="2"/>
  <c r="AQ29" i="2"/>
  <c r="AP29" i="2"/>
  <c r="AO29" i="2"/>
  <c r="AN29" i="2"/>
  <c r="E29" i="2"/>
  <c r="AT28" i="2"/>
  <c r="AS28" i="2"/>
  <c r="AR28" i="2"/>
  <c r="AQ28" i="2"/>
  <c r="AP28" i="2"/>
  <c r="AO28" i="2"/>
  <c r="AN28" i="2"/>
  <c r="E28" i="2"/>
  <c r="AT27" i="2"/>
  <c r="AS27" i="2"/>
  <c r="AR27" i="2"/>
  <c r="AQ27" i="2"/>
  <c r="AP27" i="2"/>
  <c r="AO27" i="2"/>
  <c r="AN27" i="2"/>
  <c r="E27" i="2"/>
  <c r="AT26" i="2"/>
  <c r="AS26" i="2"/>
  <c r="AR26" i="2"/>
  <c r="AQ26" i="2"/>
  <c r="AP26" i="2"/>
  <c r="AO26" i="2"/>
  <c r="AN26" i="2"/>
  <c r="E26" i="2"/>
  <c r="AT25" i="2"/>
  <c r="AS25" i="2"/>
  <c r="AR25" i="2"/>
  <c r="AQ25" i="2"/>
  <c r="AP25" i="2"/>
  <c r="AO25" i="2"/>
  <c r="AN25" i="2"/>
  <c r="E25" i="2"/>
  <c r="D25" i="2"/>
  <c r="AT24" i="2"/>
  <c r="AS24" i="2"/>
  <c r="AR24" i="2"/>
  <c r="AQ24" i="2"/>
  <c r="AP24" i="2"/>
  <c r="AO24" i="2"/>
  <c r="AN24" i="2"/>
  <c r="E24" i="2"/>
  <c r="AT23" i="2"/>
  <c r="AS23" i="2"/>
  <c r="AR23" i="2"/>
  <c r="AQ23" i="2"/>
  <c r="AP23" i="2"/>
  <c r="AO23" i="2"/>
  <c r="AN23" i="2"/>
  <c r="E23" i="2"/>
  <c r="AT22" i="2"/>
  <c r="AS22" i="2"/>
  <c r="AR22" i="2"/>
  <c r="AQ22" i="2"/>
  <c r="AP22" i="2"/>
  <c r="AO22" i="2"/>
  <c r="AN22" i="2"/>
  <c r="E22" i="2"/>
  <c r="AT21" i="2"/>
  <c r="AS21" i="2"/>
  <c r="AR21" i="2"/>
  <c r="AQ21" i="2"/>
  <c r="AP21" i="2"/>
  <c r="AO21" i="2"/>
  <c r="AN21" i="2"/>
  <c r="E21" i="2"/>
  <c r="AT20" i="2"/>
  <c r="AS20" i="2"/>
  <c r="AR20" i="2"/>
  <c r="AQ20" i="2"/>
  <c r="AP20" i="2"/>
  <c r="AO20" i="2"/>
  <c r="AN20" i="2"/>
  <c r="E20" i="2"/>
  <c r="AT19" i="2"/>
  <c r="AS19" i="2"/>
  <c r="AR19" i="2"/>
  <c r="AQ19" i="2"/>
  <c r="AP19" i="2"/>
  <c r="AO19" i="2"/>
  <c r="AN19" i="2"/>
  <c r="E19" i="2"/>
  <c r="AT18" i="2"/>
  <c r="AS18" i="2"/>
  <c r="AR18" i="2"/>
  <c r="AQ18" i="2"/>
  <c r="AP18" i="2"/>
  <c r="AO18" i="2"/>
  <c r="AN18" i="2"/>
  <c r="E18" i="2"/>
  <c r="AT17" i="2"/>
  <c r="AS17" i="2"/>
  <c r="AR17" i="2"/>
  <c r="AQ17" i="2"/>
  <c r="AP17" i="2"/>
  <c r="AO17" i="2"/>
  <c r="AN17" i="2"/>
  <c r="E17" i="2"/>
  <c r="AT16" i="2"/>
  <c r="AS16" i="2"/>
  <c r="AR16" i="2"/>
  <c r="AQ16" i="2"/>
  <c r="AP16" i="2"/>
  <c r="AO16" i="2"/>
  <c r="AN16" i="2"/>
  <c r="E16" i="2"/>
  <c r="AT15" i="2"/>
  <c r="AS15" i="2"/>
  <c r="AR15" i="2"/>
  <c r="AQ15" i="2"/>
  <c r="AP15" i="2"/>
  <c r="AO15" i="2"/>
  <c r="AN15" i="2"/>
  <c r="E15" i="2"/>
  <c r="AT14" i="2"/>
  <c r="AS14" i="2"/>
  <c r="AR14" i="2"/>
  <c r="AQ14" i="2"/>
  <c r="AP14" i="2"/>
  <c r="AO14" i="2"/>
  <c r="AN14" i="2"/>
  <c r="E14" i="2"/>
  <c r="AT13" i="2"/>
  <c r="AS13" i="2"/>
  <c r="AR13" i="2"/>
  <c r="AQ13" i="2"/>
  <c r="AP13" i="2"/>
  <c r="AO13" i="2"/>
  <c r="AN13" i="2"/>
  <c r="E13" i="2"/>
  <c r="D13" i="2"/>
  <c r="AT12" i="2"/>
  <c r="AS12" i="2"/>
  <c r="AR12" i="2"/>
  <c r="AQ12" i="2"/>
  <c r="AP12" i="2"/>
  <c r="AO12" i="2"/>
  <c r="AN12" i="2"/>
  <c r="E12" i="2"/>
  <c r="AT11" i="2"/>
  <c r="AS11" i="2"/>
  <c r="AR11" i="2"/>
  <c r="AQ11" i="2"/>
  <c r="AP11" i="2"/>
  <c r="AO11" i="2"/>
  <c r="AN11" i="2"/>
  <c r="E11" i="2"/>
  <c r="AT10" i="2"/>
  <c r="AS10" i="2"/>
  <c r="AR10" i="2"/>
  <c r="AQ10" i="2"/>
  <c r="AP10" i="2"/>
  <c r="AO10" i="2"/>
  <c r="AN10" i="2"/>
  <c r="E10" i="2"/>
  <c r="AT9" i="2"/>
  <c r="AS9" i="2"/>
  <c r="AR9" i="2"/>
  <c r="AQ9" i="2"/>
  <c r="AP9" i="2"/>
  <c r="AO9" i="2"/>
  <c r="AN9" i="2"/>
  <c r="E9" i="2"/>
  <c r="D29" i="2" s="1"/>
  <c r="D9" i="2"/>
  <c r="D17" i="2" l="1"/>
  <c r="D22" i="2"/>
  <c r="D15" i="2"/>
  <c r="D23" i="2"/>
  <c r="D21" i="2"/>
  <c r="D14" i="2"/>
  <c r="D30" i="2"/>
  <c r="D31" i="2"/>
  <c r="D16" i="2"/>
  <c r="D24" i="2"/>
  <c r="D32" i="2"/>
  <c r="D33" i="2"/>
  <c r="D10" i="2"/>
  <c r="D18" i="2"/>
  <c r="D26" i="2"/>
  <c r="D34" i="2"/>
  <c r="D11" i="2"/>
  <c r="D19" i="2"/>
  <c r="D27" i="2"/>
  <c r="D35" i="2"/>
  <c r="D12" i="2"/>
  <c r="D20" i="2"/>
  <c r="D28" i="2"/>
  <c r="C2" i="3" l="1"/>
  <c r="AD3" i="2"/>
  <c r="D39" i="2"/>
  <c r="D38" i="2"/>
  <c r="D37" i="2" l="1"/>
  <c r="AM36" i="2"/>
  <c r="AE36" i="2"/>
  <c r="W36" i="2"/>
  <c r="O36" i="2"/>
  <c r="G36" i="2"/>
  <c r="AL36" i="2"/>
  <c r="AD36" i="2"/>
  <c r="V36" i="2"/>
  <c r="N36" i="2"/>
  <c r="F36" i="2"/>
  <c r="AK36" i="2"/>
  <c r="AC36" i="2"/>
  <c r="U36" i="2"/>
  <c r="M36" i="2"/>
  <c r="AJ36" i="2"/>
  <c r="AB36" i="2"/>
  <c r="T36" i="2"/>
  <c r="L36" i="2"/>
  <c r="AI36" i="2"/>
  <c r="AA36" i="2"/>
  <c r="S36" i="2"/>
  <c r="K36" i="2"/>
  <c r="AH36" i="2"/>
  <c r="Z36" i="2"/>
  <c r="R36" i="2"/>
  <c r="J36" i="2"/>
  <c r="AG36" i="2"/>
  <c r="Y36" i="2"/>
  <c r="Q36" i="2"/>
  <c r="I36" i="2"/>
  <c r="AF36" i="2"/>
  <c r="X36" i="2"/>
  <c r="P36" i="2"/>
  <c r="H36" i="2"/>
  <c r="AS36" i="2"/>
  <c r="AN36" i="2"/>
  <c r="AP36" i="2"/>
  <c r="AT36" i="2"/>
  <c r="AO36" i="2"/>
  <c r="AQ36" i="2"/>
  <c r="AR36" i="2"/>
  <c r="C3" i="3"/>
  <c r="C4" i="3" l="1"/>
  <c r="C5" i="3" l="1"/>
  <c r="C6" i="3" s="1"/>
  <c r="C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ID#AAABN3_qOg4
    (2024-05-21 16:17:35)
הגדירו את קבוצת הנושאים / מיומנויות חשיבה</t>
        </r>
      </text>
    </comment>
    <comment ref="E9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ID#AAABN3_qOg8
    (2024-05-21 16:17:35)
קבעו את מספר הנקודות לכל שאלה / משימה / מיומנות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Xhhie4DhUYPIL/zuHOpeWkQQJGw=="/>
    </ext>
  </extLst>
</comments>
</file>

<file path=xl/sharedStrings.xml><?xml version="1.0" encoding="utf-8"?>
<sst xmlns="http://schemas.openxmlformats.org/spreadsheetml/2006/main" count="66" uniqueCount="38">
  <si>
    <t>מספר תלמידים בכיתה (מתעדכן באופן אוטומטי):</t>
  </si>
  <si>
    <t>מיפוי מבחן תנופה תשפד - כיתה ה'</t>
  </si>
  <si>
    <t xml:space="preserve">שם המורה: </t>
  </si>
  <si>
    <t>טקסט סיפורי - המטבע התאום</t>
  </si>
  <si>
    <t>טקסט מידע - אתם מבינים מה אני אומר?</t>
  </si>
  <si>
    <t>מיפוי ביצוע על פי מיומנויות</t>
  </si>
  <si>
    <t>נושאי המבחן</t>
  </si>
  <si>
    <t>משמעות גלויה</t>
  </si>
  <si>
    <t>פרשנות</t>
  </si>
  <si>
    <t>משמעות משתמעת</t>
  </si>
  <si>
    <t>הערכה</t>
  </si>
  <si>
    <t>יישום</t>
  </si>
  <si>
    <t>הבעה בכתב</t>
  </si>
  <si>
    <t>לשון</t>
  </si>
  <si>
    <t>שם התלמיד</t>
  </si>
  <si>
    <t>ציון סופי</t>
  </si>
  <si>
    <t>מספר המשימה</t>
  </si>
  <si>
    <t>5א</t>
  </si>
  <si>
    <t>5ב</t>
  </si>
  <si>
    <t>12כ</t>
  </si>
  <si>
    <t>28כ</t>
  </si>
  <si>
    <t>אחוזי הצלחה</t>
  </si>
  <si>
    <t>ממוצע</t>
  </si>
  <si>
    <t>סטיית תקן</t>
  </si>
  <si>
    <t>חציון</t>
  </si>
  <si>
    <t>מקרא ציון סופי</t>
  </si>
  <si>
    <t>אחוזי הצלחה למשימה</t>
  </si>
  <si>
    <t>90 - 100</t>
  </si>
  <si>
    <t>70-100</t>
  </si>
  <si>
    <t>89 - 80</t>
  </si>
  <si>
    <t>50-69</t>
  </si>
  <si>
    <t>79 - 65</t>
  </si>
  <si>
    <t>פחות מ-50</t>
  </si>
  <si>
    <t>64 - 55</t>
  </si>
  <si>
    <t>פחות מ-55</t>
  </si>
  <si>
    <t>טווח נתונים</t>
  </si>
  <si>
    <t>מספר תלמידים</t>
  </si>
  <si>
    <t>סך כל התלמידים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</si>
</sst>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6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7"/>
      <color theme="1"/>
      <name val="Arial"/>
    </font>
    <font>
      <b/>
      <sz val="9"/>
      <color theme="1"/>
      <name val="Arial"/>
    </font>
    <font>
      <b/>
      <sz val="10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FF99CC"/>
        <bgColor rgb="FFFF99CC"/>
      </patternFill>
    </fill>
    <fill>
      <patternFill patternType="solid">
        <fgColor rgb="FF008000"/>
        <bgColor rgb="FF008000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CC00"/>
        <bgColor rgb="FFFFCC00"/>
      </patternFill>
    </fill>
  </fills>
  <borders count="29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1" fontId="1" fillId="0" borderId="0" xfId="0" applyNumberFormat="1" applyFont="1"/>
    <xf numFmtId="0" fontId="1" fillId="0" borderId="0" xfId="0" applyFont="1" applyAlignment="1">
      <alignment horizontal="center" readingOrder="2"/>
    </xf>
    <xf numFmtId="0" fontId="1" fillId="0" borderId="0" xfId="0" applyFont="1" applyAlignment="1">
      <alignment horizontal="right" wrapText="1" readingOrder="2"/>
    </xf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5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readingOrder="2"/>
    </xf>
    <xf numFmtId="0" fontId="6" fillId="3" borderId="16" xfId="0" applyFont="1" applyFill="1" applyBorder="1" applyAlignment="1">
      <alignment horizontal="right" wrapText="1" readingOrder="2"/>
    </xf>
    <xf numFmtId="0" fontId="5" fillId="3" borderId="16" xfId="0" applyFont="1" applyFill="1" applyBorder="1" applyAlignment="1">
      <alignment horizontal="right" wrapText="1" readingOrder="2"/>
    </xf>
    <xf numFmtId="0" fontId="5" fillId="3" borderId="16" xfId="0" applyFont="1" applyFill="1" applyBorder="1" applyAlignment="1">
      <alignment horizontal="center" wrapText="1" readingOrder="2"/>
    </xf>
    <xf numFmtId="0" fontId="5" fillId="3" borderId="12" xfId="0" applyFont="1" applyFill="1" applyBorder="1" applyAlignment="1">
      <alignment horizontal="right" wrapText="1" readingOrder="2"/>
    </xf>
    <xf numFmtId="0" fontId="5" fillId="2" borderId="16" xfId="0" applyFont="1" applyFill="1" applyBorder="1" applyAlignment="1">
      <alignment horizontal="center" wrapText="1" readingOrder="2"/>
    </xf>
    <xf numFmtId="0" fontId="5" fillId="2" borderId="16" xfId="0" applyFont="1" applyFill="1" applyBorder="1" applyAlignment="1">
      <alignment horizontal="right" wrapText="1" readingOrder="2"/>
    </xf>
    <xf numFmtId="0" fontId="7" fillId="2" borderId="16" xfId="0" applyFont="1" applyFill="1" applyBorder="1" applyAlignment="1">
      <alignment horizontal="right" wrapText="1" readingOrder="2"/>
    </xf>
    <xf numFmtId="0" fontId="8" fillId="2" borderId="16" xfId="0" applyFont="1" applyFill="1" applyBorder="1" applyAlignment="1">
      <alignment horizontal="right" wrapText="1" readingOrder="2"/>
    </xf>
    <xf numFmtId="0" fontId="1" fillId="2" borderId="16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right" wrapText="1" readingOrder="2"/>
    </xf>
    <xf numFmtId="1" fontId="5" fillId="2" borderId="16" xfId="0" applyNumberFormat="1" applyFont="1" applyFill="1" applyBorder="1" applyAlignment="1">
      <alignment horizontal="right" wrapText="1"/>
    </xf>
    <xf numFmtId="0" fontId="5" fillId="2" borderId="16" xfId="0" applyFont="1" applyFill="1" applyBorder="1" applyAlignment="1">
      <alignment horizontal="center" readingOrder="2"/>
    </xf>
    <xf numFmtId="0" fontId="5" fillId="2" borderId="12" xfId="0" applyFont="1" applyFill="1" applyBorder="1" applyAlignment="1">
      <alignment horizontal="center" readingOrder="2"/>
    </xf>
    <xf numFmtId="0" fontId="5" fillId="2" borderId="20" xfId="0" applyFont="1" applyFill="1" applyBorder="1" applyAlignment="1">
      <alignment horizontal="center" readingOrder="2"/>
    </xf>
    <xf numFmtId="0" fontId="5" fillId="2" borderId="21" xfId="0" applyFont="1" applyFill="1" applyBorder="1" applyAlignment="1">
      <alignment horizontal="center" readingOrder="2"/>
    </xf>
    <xf numFmtId="1" fontId="5" fillId="2" borderId="16" xfId="0" applyNumberFormat="1" applyFont="1" applyFill="1" applyBorder="1" applyAlignment="1">
      <alignment horizontal="right" wrapText="1"/>
    </xf>
    <xf numFmtId="0" fontId="2" fillId="0" borderId="26" xfId="0" applyFont="1" applyBorder="1"/>
    <xf numFmtId="0" fontId="2" fillId="0" borderId="27" xfId="0" applyFont="1" applyBorder="1"/>
    <xf numFmtId="1" fontId="5" fillId="2" borderId="16" xfId="0" applyNumberFormat="1" applyFont="1" applyFill="1" applyBorder="1"/>
    <xf numFmtId="0" fontId="9" fillId="2" borderId="16" xfId="0" applyFont="1" applyFill="1" applyBorder="1" applyAlignment="1">
      <alignment horizontal="center" readingOrder="2"/>
    </xf>
    <xf numFmtId="0" fontId="9" fillId="2" borderId="12" xfId="0" applyFont="1" applyFill="1" applyBorder="1" applyAlignment="1">
      <alignment horizontal="center" readingOrder="2"/>
    </xf>
    <xf numFmtId="0" fontId="9" fillId="2" borderId="20" xfId="0" applyFont="1" applyFill="1" applyBorder="1" applyAlignment="1">
      <alignment horizontal="center" readingOrder="2"/>
    </xf>
    <xf numFmtId="0" fontId="9" fillId="2" borderId="21" xfId="0" applyFont="1" applyFill="1" applyBorder="1" applyAlignment="1">
      <alignment horizontal="center" readingOrder="2"/>
    </xf>
    <xf numFmtId="0" fontId="5" fillId="2" borderId="16" xfId="0" applyFont="1" applyFill="1" applyBorder="1"/>
    <xf numFmtId="0" fontId="1" fillId="0" borderId="16" xfId="0" applyFont="1" applyBorder="1"/>
    <xf numFmtId="0" fontId="1" fillId="0" borderId="16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" fillId="0" borderId="15" xfId="0" applyFont="1" applyBorder="1" applyAlignment="1">
      <alignment horizontal="center" readingOrder="2"/>
    </xf>
    <xf numFmtId="0" fontId="1" fillId="0" borderId="20" xfId="0" applyFont="1" applyBorder="1" applyAlignment="1">
      <alignment horizontal="center" readingOrder="2"/>
    </xf>
    <xf numFmtId="0" fontId="1" fillId="0" borderId="21" xfId="0" applyFont="1" applyBorder="1" applyAlignment="1">
      <alignment horizontal="center" readingOrder="2"/>
    </xf>
    <xf numFmtId="0" fontId="1" fillId="0" borderId="21" xfId="0" applyFont="1" applyBorder="1"/>
    <xf numFmtId="0" fontId="1" fillId="0" borderId="11" xfId="0" applyFont="1" applyBorder="1" applyAlignment="1">
      <alignment horizontal="center" readingOrder="2"/>
    </xf>
    <xf numFmtId="0" fontId="1" fillId="4" borderId="28" xfId="0" applyFont="1" applyFill="1" applyBorder="1"/>
    <xf numFmtId="0" fontId="1" fillId="4" borderId="13" xfId="0" applyFont="1" applyFill="1" applyBorder="1"/>
    <xf numFmtId="0" fontId="5" fillId="4" borderId="12" xfId="0" applyFont="1" applyFill="1" applyBorder="1" applyAlignment="1">
      <alignment wrapText="1"/>
    </xf>
    <xf numFmtId="1" fontId="1" fillId="4" borderId="16" xfId="0" applyNumberFormat="1" applyFont="1" applyFill="1" applyBorder="1" applyAlignment="1">
      <alignment horizontal="center" readingOrder="2"/>
    </xf>
    <xf numFmtId="1" fontId="1" fillId="4" borderId="21" xfId="0" applyNumberFormat="1" applyFont="1" applyFill="1" applyBorder="1" applyAlignment="1">
      <alignment horizontal="center" readingOrder="2"/>
    </xf>
    <xf numFmtId="1" fontId="5" fillId="4" borderId="16" xfId="0" applyNumberFormat="1" applyFont="1" applyFill="1" applyBorder="1"/>
    <xf numFmtId="1" fontId="5" fillId="0" borderId="0" xfId="0" applyNumberFormat="1" applyFont="1"/>
    <xf numFmtId="0" fontId="1" fillId="5" borderId="16" xfId="0" applyFont="1" applyFill="1" applyBorder="1" applyAlignment="1">
      <alignment horizontal="right"/>
    </xf>
    <xf numFmtId="0" fontId="1" fillId="6" borderId="16" xfId="0" applyFont="1" applyFill="1" applyBorder="1" applyAlignment="1">
      <alignment horizontal="center" readingOrder="2"/>
    </xf>
    <xf numFmtId="1" fontId="1" fillId="0" borderId="0" xfId="0" applyNumberFormat="1" applyFont="1" applyAlignment="1">
      <alignment horizontal="center" readingOrder="2"/>
    </xf>
    <xf numFmtId="0" fontId="1" fillId="7" borderId="16" xfId="0" applyFont="1" applyFill="1" applyBorder="1" applyAlignment="1">
      <alignment horizontal="center" readingOrder="2"/>
    </xf>
    <xf numFmtId="0" fontId="1" fillId="8" borderId="16" xfId="0" applyFont="1" applyFill="1" applyBorder="1" applyAlignment="1">
      <alignment horizontal="center" readingOrder="2"/>
    </xf>
    <xf numFmtId="0" fontId="1" fillId="9" borderId="16" xfId="0" applyFont="1" applyFill="1" applyBorder="1" applyAlignment="1">
      <alignment horizontal="center" readingOrder="2"/>
    </xf>
    <xf numFmtId="0" fontId="5" fillId="2" borderId="16" xfId="0" applyFont="1" applyFill="1" applyBorder="1" applyAlignment="1">
      <alignment horizontal="center" wrapText="1"/>
    </xf>
    <xf numFmtId="0" fontId="5" fillId="0" borderId="16" xfId="0" applyFont="1" applyBorder="1" applyAlignment="1">
      <alignment horizontal="center" readingOrder="2"/>
    </xf>
    <xf numFmtId="1" fontId="5" fillId="0" borderId="16" xfId="0" applyNumberFormat="1" applyFont="1" applyBorder="1" applyAlignment="1">
      <alignment horizontal="center" readingOrder="2"/>
    </xf>
    <xf numFmtId="0" fontId="1" fillId="2" borderId="16" xfId="0" applyFont="1" applyFill="1" applyBorder="1" applyAlignment="1">
      <alignment horizontal="center" readingOrder="2"/>
    </xf>
    <xf numFmtId="0" fontId="5" fillId="2" borderId="15" xfId="0" applyFont="1" applyFill="1" applyBorder="1" applyAlignment="1">
      <alignment horizontal="center" wrapText="1"/>
    </xf>
    <xf numFmtId="0" fontId="4" fillId="0" borderId="9" xfId="0" applyFont="1" applyBorder="1"/>
    <xf numFmtId="0" fontId="4" fillId="0" borderId="11" xfId="0" applyFont="1" applyBorder="1"/>
    <xf numFmtId="0" fontId="5" fillId="0" borderId="15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4" xfId="0" applyFont="1" applyBorder="1"/>
    <xf numFmtId="0" fontId="0" fillId="0" borderId="0" xfId="0" applyFont="1" applyAlignment="1"/>
    <xf numFmtId="0" fontId="4" fillId="0" borderId="25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4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wrapText="1" readingOrder="2"/>
    </xf>
    <xf numFmtId="0" fontId="5" fillId="2" borderId="10" xfId="0" applyFont="1" applyFill="1" applyBorder="1" applyAlignment="1">
      <alignment horizontal="center" wrapText="1" readingOrder="2"/>
    </xf>
    <xf numFmtId="0" fontId="1" fillId="2" borderId="15" xfId="0" applyFont="1" applyFill="1" applyBorder="1" applyAlignment="1">
      <alignment horizontal="center"/>
    </xf>
    <xf numFmtId="0" fontId="4" fillId="0" borderId="17" xfId="0" applyFont="1" applyBorder="1"/>
    <xf numFmtId="0" fontId="3" fillId="0" borderId="10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 readingOrder="2"/>
    </xf>
    <xf numFmtId="0" fontId="4" fillId="0" borderId="23" xfId="0" applyFont="1" applyBorder="1"/>
    <xf numFmtId="0" fontId="5" fillId="2" borderId="18" xfId="0" applyFont="1" applyFill="1" applyBorder="1" applyAlignment="1">
      <alignment horizontal="center" vertical="center" wrapText="1" readingOrder="2"/>
    </xf>
    <xf numFmtId="0" fontId="4" fillId="0" borderId="22" xfId="0" applyFont="1" applyBorder="1"/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5" xfId="0" applyFont="1" applyFill="1" applyBorder="1" applyAlignment="1">
      <alignment horizontal="center" wrapText="1" readingOrder="2"/>
    </xf>
  </cellXfs>
  <cellStyles count="1">
    <cellStyle name="Normal" xfId="0" builtinId="0"/>
  </cellStyles>
  <dxfs count="8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C4E59F"/>
          <bgColor rgb="FFC4E59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000000"/>
                </a:solidFill>
                <a:latin typeface="Arial"/>
              </a:defRPr>
            </a:pPr>
            <a:r>
              <a:rPr lang="he-IL" sz="1200" b="1" i="0">
                <a:solidFill>
                  <a:srgbClr val="000000"/>
                </a:solidFill>
                <a:latin typeface="Arial"/>
              </a:rPr>
              <a:t>התפלגות ציונים כיתה _____</a:t>
            </a:r>
          </a:p>
        </c:rich>
      </c:tx>
      <c:layout>
        <c:manualLayout>
          <c:xMode val="edge"/>
          <c:yMode val="edge"/>
          <c:x val="0.31583060889318665"/>
          <c:y val="3.8727442806673396E-2"/>
        </c:manualLayout>
      </c:layout>
      <c:overlay val="0"/>
    </c:title>
    <c:autoTitleDeleted val="0"/>
    <c:plotArea>
      <c:layout>
        <c:manualLayout>
          <c:xMode val="edge"/>
          <c:yMode val="edge"/>
          <c:x val="2.8004694037664358E-2"/>
          <c:y val="0.22959928115153563"/>
          <c:w val="0.87903622951557681"/>
          <c:h val="0.6030438950727076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9999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דיאגרמה!$A$2:$A$6</c:f>
              <c:strCache>
                <c:ptCount val="5"/>
                <c:pt idx="0">
                  <c:v>90 - 100</c:v>
                </c:pt>
                <c:pt idx="1">
                  <c:v>89 - 80</c:v>
                </c:pt>
                <c:pt idx="2">
                  <c:v>79 - 65</c:v>
                </c:pt>
                <c:pt idx="3">
                  <c:v>64 - 55</c:v>
                </c:pt>
                <c:pt idx="4">
                  <c:v>פחות מ-55</c:v>
                </c:pt>
              </c:strCache>
            </c:strRef>
          </c:cat>
          <c:val>
            <c:numRef>
              <c:f>דיאגרמה!$B$2:$B$6</c:f>
              <c:numCache>
                <c:formatCode>General</c:formatCode>
                <c:ptCount val="5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EE3-4E03-9A00-1DF45A479345}"/>
            </c:ext>
          </c:extLst>
        </c:ser>
        <c:ser>
          <c:idx val="1"/>
          <c:order val="1"/>
          <c:invertIfNegative val="1"/>
          <c:cat>
            <c:strRef>
              <c:f>דיאגרמה!$A$2:$A$6</c:f>
              <c:strCache>
                <c:ptCount val="5"/>
                <c:pt idx="0">
                  <c:v>90 - 100</c:v>
                </c:pt>
                <c:pt idx="1">
                  <c:v>89 - 80</c:v>
                </c:pt>
                <c:pt idx="2">
                  <c:v>79 - 65</c:v>
                </c:pt>
                <c:pt idx="3">
                  <c:v>64 - 55</c:v>
                </c:pt>
                <c:pt idx="4">
                  <c:v>פחות מ-55</c:v>
                </c:pt>
              </c:strCache>
            </c:strRef>
          </c:cat>
          <c:val>
            <c:numRef>
              <c:f>דיאגרמה!$C$2:$C$6</c:f>
              <c:numCache>
                <c:formatCode>0</c:formatCode>
                <c:ptCount val="5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3-4E03-9A00-1DF45A479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840718"/>
        <c:axId val="546750135"/>
      </c:barChart>
      <c:catAx>
        <c:axId val="18658407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e-I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he-IL"/>
          </a:p>
        </c:txPr>
        <c:crossAx val="546750135"/>
        <c:crosses val="autoZero"/>
        <c:auto val="1"/>
        <c:lblAlgn val="ctr"/>
        <c:lblOffset val="100"/>
        <c:noMultiLvlLbl val="1"/>
      </c:catAx>
      <c:valAx>
        <c:axId val="5467501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he-IL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he-IL"/>
          </a:p>
        </c:txPr>
        <c:crossAx val="1865840718"/>
        <c:crosses val="autoZero"/>
        <c:crossBetween val="between"/>
      </c:valAx>
      <c:spPr>
        <a:solidFill>
          <a:srgbClr val="C0C0C0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2</xdr:row>
      <xdr:rowOff>28575</xdr:rowOff>
    </xdr:from>
    <xdr:ext cx="5648325" cy="410527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727229975" y="352425"/>
          <a:ext cx="5648325" cy="4105275"/>
          <a:chOff x="2521838" y="1727363"/>
          <a:chExt cx="5648325" cy="41052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521838" y="1727363"/>
            <a:ext cx="5648325" cy="4105275"/>
            <a:chOff x="148917660" y="365760"/>
            <a:chExt cx="5928360" cy="424653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148917660" y="365760"/>
              <a:ext cx="5928350" cy="4246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48917660" y="365760"/>
              <a:ext cx="5928360" cy="4246532"/>
              <a:chOff x="15637" y="37"/>
              <a:chExt cx="620" cy="431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 txBox="1"/>
            </xdr:nvSpPr>
            <xdr:spPr>
              <a:xfrm>
                <a:off x="15637" y="37"/>
                <a:ext cx="620" cy="431"/>
              </a:xfrm>
              <a:prstGeom prst="rect">
                <a:avLst/>
              </a:prstGeom>
              <a:solidFill>
                <a:schemeClr val="lt1"/>
              </a:solidFill>
              <a:ln w="25400" cap="flat" cmpd="sng">
                <a:solidFill>
                  <a:schemeClr val="accent1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4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הוראות לגיליון "הזנת נתונים"</a:t>
                </a:r>
                <a:r>
                  <a:rPr lang="en-US" sz="14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:</a:t>
                </a: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1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.הגדירו את סדר השאלות (שורה 7).</a:t>
                </a: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2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.הגדירו את קבוצות הנושאים/מיומנויות חשיבה בעזרת מיזוג תאים          (שורה 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6).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3.תנו ניקוד לכל שאלה (שורה 9)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.</a:t>
                </a: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1" i="0" u="none" strike="noStrike">
                    <a:solidFill>
                      <a:srgbClr val="FF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שימו לב:</a:t>
                </a:r>
                <a:endParaRPr sz="1200" b="0" i="0" u="none" strike="noStrike">
                  <a:solidFill>
                    <a:srgbClr val="FF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אם מספר התלמידים קטן ממספר השורות יש </a:t>
                </a:r>
                <a:r>
                  <a:rPr lang="en-US" sz="1200" b="1" i="0" u="sng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למחוק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 את </a:t>
                </a:r>
                <a:r>
                  <a:rPr lang="en-US" sz="1200" b="1" i="0" u="sng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השורות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 האחרונות (לפני שורה 49)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.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אם מספר התלמידים גדול ממספר השורות יש </a:t>
                </a:r>
                <a:r>
                  <a:rPr lang="en-US" sz="1200" b="1" i="0" u="sng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להוסיף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</a:t>
                </a:r>
                <a:r>
                  <a:rPr lang="en-US" sz="1200" b="1" i="0" u="sng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השורות</a:t>
                </a:r>
                <a:r>
                  <a:rPr lang="en-US" sz="1200" b="0" i="0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(לפני שורה 47).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 b="0" i="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אם מספר הפריטים במבחן קטן ממספר הטורים יש </a:t>
                </a:r>
                <a:r>
                  <a:rPr lang="en-US" sz="1100" b="1" i="0" u="sng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למחוק</a:t>
                </a:r>
                <a:r>
                  <a:rPr lang="en-US" sz="1100" b="0" i="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את </a:t>
                </a:r>
                <a:r>
                  <a:rPr lang="en-US" sz="1100" b="1" i="0" u="sng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הטורים </a:t>
                </a:r>
                <a:r>
                  <a:rPr lang="en-US" sz="1100" b="0" i="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המיותרים 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 b="0" i="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100" b="0" i="0">
                    <a:solidFill>
                      <a:schemeClr val="dk1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***במידה ותעשו הסתרה של טורים או הזזה של השורות הפעולה תשבש את החישוב.</a:t>
                </a:r>
                <a:endParaRPr sz="12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200" b="0" i="0" u="none" strike="noStrike">
                  <a:solidFill>
                    <a:srgbClr val="000000"/>
                  </a:solidFill>
                  <a:latin typeface="Arial Hebrew"/>
                  <a:ea typeface="Arial Hebrew"/>
                  <a:cs typeface="Arial Hebrew"/>
                  <a:sym typeface="Arial Hebrew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1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הוראות לגיליון "דיאגרמה":</a:t>
                </a:r>
                <a:endParaRPr sz="1200" b="0" i="0" u="none" strike="noStrike">
                  <a:solidFill>
                    <a:srgbClr val="000000"/>
                  </a:solidFill>
                  <a:latin typeface="Arial Hebrew"/>
                  <a:ea typeface="Arial Hebrew"/>
                  <a:cs typeface="Arial Hebrew"/>
                  <a:sym typeface="Arial Hebrew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הדיאגרמה תופיע מיד בסיום הזנת הנתונים. 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200" b="0" i="0" u="none" strike="noStrike">
                  <a:solidFill>
                    <a:srgbClr val="000000"/>
                  </a:solidFill>
                  <a:latin typeface="Arial Hebrew"/>
                  <a:ea typeface="Arial Hebrew"/>
                  <a:cs typeface="Arial Hebrew"/>
                  <a:sym typeface="Arial Hebrew"/>
                </a:endParaRPr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0" i="0" u="none" strike="noStrike">
                    <a:solidFill>
                      <a:srgbClr val="000000"/>
                    </a:solidFill>
                    <a:latin typeface="Arial Hebrew"/>
                    <a:ea typeface="Arial Hebrew"/>
                    <a:cs typeface="Arial Hebrew"/>
                    <a:sym typeface="Arial Hebrew"/>
                  </a:rPr>
                  <a:t>חשוב לבדוק שכל הנתונים הוזנו ושמספר התלמידים שמופיע ב"סך כל התלמידים" זהה למספר הנבחנים.</a:t>
                </a:r>
                <a:endParaRPr sz="1400"/>
              </a:p>
              <a:p>
                <a:pPr marL="0" lvl="0" indent="0" algn="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200" b="0" i="0" u="none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endParaRPr>
              </a:p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rPr lang="en-US" sz="1200" b="1" i="1" u="none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תודה לענת פלדמן מדריכה למתמטיקה תשע"א במחוז תל אביב שעשתה מיפוי זה.</a:t>
                </a:r>
                <a:endParaRPr sz="1400"/>
              </a:p>
            </xdr:txBody>
          </xdr:sp>
          <xdr:pic>
            <xdr:nvPic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807" y="77"/>
                <a:ext cx="29" cy="26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  <xdr:pic>
          <xdr:nvPicPr>
            <xdr:cNvPr id="8" name="Shape 8" descr="תמונה4.png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153996482" y="4030979"/>
              <a:ext cx="720136" cy="536892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390525</xdr:colOff>
      <xdr:row>3</xdr:row>
      <xdr:rowOff>19050</xdr:rowOff>
    </xdr:from>
    <xdr:ext cx="4657725" cy="2752725"/>
    <xdr:graphicFrame macro="">
      <xdr:nvGraphicFramePr>
        <xdr:cNvPr id="1392287448" name="Chart 1">
          <a:extLst>
            <a:ext uri="{FF2B5EF4-FFF2-40B4-BE49-F238E27FC236}">
              <a16:creationId xmlns:a16="http://schemas.microsoft.com/office/drawing/2014/main" id="{00000000-0008-0000-0200-0000D89EF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rightToLeft="1" tabSelected="1" workbookViewId="0"/>
  </sheetViews>
  <sheetFormatPr defaultColWidth="12.5703125" defaultRowHeight="15" customHeight="1" x14ac:dyDescent="0.2"/>
  <cols>
    <col min="1" max="6" width="8.85546875" customWidth="1"/>
    <col min="7" max="26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T1000"/>
  <sheetViews>
    <sheetView rightToLeft="1" workbookViewId="0"/>
  </sheetViews>
  <sheetFormatPr defaultColWidth="12.5703125" defaultRowHeight="15" customHeight="1" x14ac:dyDescent="0.2"/>
  <cols>
    <col min="1" max="1" width="3.85546875" customWidth="1"/>
    <col min="2" max="2" width="8.140625" customWidth="1"/>
    <col min="3" max="3" width="9" customWidth="1"/>
    <col min="4" max="4" width="7.140625" customWidth="1"/>
    <col min="5" max="5" width="8.140625" customWidth="1"/>
    <col min="6" max="16" width="6.140625" customWidth="1"/>
    <col min="17" max="17" width="7.140625" customWidth="1"/>
    <col min="18" max="26" width="6.140625" customWidth="1"/>
    <col min="27" max="27" width="7.42578125" customWidth="1"/>
    <col min="28" max="39" width="6.140625" customWidth="1"/>
    <col min="40" max="46" width="8.140625" customWidth="1"/>
  </cols>
  <sheetData>
    <row r="1" spans="1:46" ht="12.75" customHeight="1" x14ac:dyDescent="0.2"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4"/>
      <c r="AF1" s="2"/>
      <c r="AM1" s="5"/>
    </row>
    <row r="2" spans="1:46" ht="12.75" customHeight="1" x14ac:dyDescent="0.2"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88" t="s">
        <v>0</v>
      </c>
      <c r="Y2" s="73"/>
      <c r="Z2" s="73"/>
      <c r="AA2" s="73"/>
      <c r="AB2" s="73"/>
      <c r="AC2" s="73"/>
      <c r="AD2" s="4"/>
      <c r="AE2" s="4"/>
      <c r="AF2" s="2"/>
      <c r="AM2" s="5"/>
    </row>
    <row r="3" spans="1:46" ht="12.75" customHeight="1" x14ac:dyDescent="0.3">
      <c r="B3" s="6"/>
      <c r="C3" s="6"/>
      <c r="D3" s="6"/>
      <c r="E3" s="6"/>
      <c r="F3" s="89" t="s">
        <v>1</v>
      </c>
      <c r="G3" s="70"/>
      <c r="H3" s="70"/>
      <c r="I3" s="70"/>
      <c r="J3" s="70"/>
      <c r="K3" s="70"/>
      <c r="L3" s="71"/>
      <c r="M3" s="89" t="s">
        <v>2</v>
      </c>
      <c r="N3" s="70"/>
      <c r="O3" s="70"/>
      <c r="P3" s="70"/>
      <c r="Q3" s="70"/>
      <c r="R3" s="70"/>
      <c r="S3" s="70"/>
      <c r="T3" s="70"/>
      <c r="U3" s="70"/>
      <c r="V3" s="70"/>
      <c r="W3" s="71"/>
      <c r="X3" s="73"/>
      <c r="Y3" s="73"/>
      <c r="Z3" s="73"/>
      <c r="AA3" s="73"/>
      <c r="AB3" s="73"/>
      <c r="AC3" s="73"/>
      <c r="AD3" s="90">
        <f>COUNTIF(D10:D35,"&gt;1")</f>
        <v>25</v>
      </c>
      <c r="AE3" s="73"/>
      <c r="AF3" s="6"/>
      <c r="AG3" s="6"/>
      <c r="AH3" s="6"/>
      <c r="AI3" s="6"/>
      <c r="AJ3" s="6"/>
      <c r="AK3" s="6"/>
      <c r="AL3" s="6"/>
      <c r="AM3" s="7"/>
    </row>
    <row r="4" spans="1:46" ht="12.75" customHeight="1" x14ac:dyDescent="0.3">
      <c r="A4" s="8"/>
      <c r="B4" s="8"/>
      <c r="C4" s="8"/>
      <c r="D4" s="8"/>
      <c r="E4" s="8"/>
      <c r="F4" s="75"/>
      <c r="G4" s="76"/>
      <c r="H4" s="76"/>
      <c r="I4" s="76"/>
      <c r="J4" s="76"/>
      <c r="K4" s="76"/>
      <c r="L4" s="77"/>
      <c r="M4" s="75"/>
      <c r="N4" s="76"/>
      <c r="O4" s="76"/>
      <c r="P4" s="76"/>
      <c r="Q4" s="76"/>
      <c r="R4" s="76"/>
      <c r="S4" s="76"/>
      <c r="T4" s="76"/>
      <c r="U4" s="76"/>
      <c r="V4" s="76"/>
      <c r="W4" s="77"/>
      <c r="X4" s="76"/>
      <c r="Y4" s="76"/>
      <c r="Z4" s="76"/>
      <c r="AA4" s="76"/>
      <c r="AB4" s="76"/>
      <c r="AC4" s="76"/>
      <c r="AD4" s="76"/>
      <c r="AE4" s="76"/>
      <c r="AF4" s="8"/>
      <c r="AG4" s="8"/>
      <c r="AH4" s="8"/>
      <c r="AI4" s="8"/>
      <c r="AJ4" s="8"/>
      <c r="AK4" s="8"/>
      <c r="AL4" s="8"/>
      <c r="AM4" s="9"/>
    </row>
    <row r="5" spans="1:46" ht="30" customHeight="1" x14ac:dyDescent="0.3">
      <c r="A5" s="10"/>
      <c r="B5" s="10"/>
      <c r="C5" s="10"/>
      <c r="D5" s="10"/>
      <c r="E5" s="10"/>
      <c r="F5" s="91" t="s">
        <v>3</v>
      </c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83" t="s">
        <v>4</v>
      </c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8"/>
      <c r="AL5" s="8"/>
      <c r="AM5" s="9"/>
      <c r="AN5" s="83" t="s">
        <v>5</v>
      </c>
      <c r="AO5" s="66"/>
      <c r="AP5" s="66"/>
      <c r="AQ5" s="66"/>
      <c r="AR5" s="66"/>
      <c r="AS5" s="66"/>
      <c r="AT5" s="67"/>
    </row>
    <row r="6" spans="1:46" ht="30" customHeight="1" x14ac:dyDescent="0.2">
      <c r="A6" s="11"/>
      <c r="B6" s="12"/>
      <c r="C6" s="12"/>
      <c r="D6" s="13"/>
      <c r="E6" s="14" t="s">
        <v>6</v>
      </c>
      <c r="F6" s="79" t="s">
        <v>7</v>
      </c>
      <c r="G6" s="66"/>
      <c r="H6" s="66"/>
      <c r="I6" s="67"/>
      <c r="J6" s="15" t="s">
        <v>8</v>
      </c>
      <c r="K6" s="16" t="s">
        <v>9</v>
      </c>
      <c r="L6" s="17" t="s">
        <v>10</v>
      </c>
      <c r="M6" s="79" t="s">
        <v>9</v>
      </c>
      <c r="N6" s="66"/>
      <c r="O6" s="66"/>
      <c r="P6" s="67"/>
      <c r="Q6" s="18" t="s">
        <v>8</v>
      </c>
      <c r="R6" s="17" t="s">
        <v>11</v>
      </c>
      <c r="S6" s="17" t="s">
        <v>12</v>
      </c>
      <c r="T6" s="79" t="s">
        <v>13</v>
      </c>
      <c r="U6" s="66"/>
      <c r="V6" s="67"/>
      <c r="W6" s="16" t="s">
        <v>9</v>
      </c>
      <c r="X6" s="19" t="s">
        <v>13</v>
      </c>
      <c r="Y6" s="80" t="s">
        <v>9</v>
      </c>
      <c r="Z6" s="67"/>
      <c r="AA6" s="20" t="s">
        <v>7</v>
      </c>
      <c r="AB6" s="21" t="s">
        <v>10</v>
      </c>
      <c r="AC6" s="22" t="s">
        <v>9</v>
      </c>
      <c r="AD6" s="23" t="s">
        <v>8</v>
      </c>
      <c r="AE6" s="22" t="s">
        <v>9</v>
      </c>
      <c r="AF6" s="21" t="s">
        <v>7</v>
      </c>
      <c r="AG6" s="24" t="s">
        <v>10</v>
      </c>
      <c r="AH6" s="25" t="s">
        <v>7</v>
      </c>
      <c r="AI6" s="24" t="s">
        <v>8</v>
      </c>
      <c r="AJ6" s="24" t="s">
        <v>12</v>
      </c>
      <c r="AK6" s="81" t="s">
        <v>13</v>
      </c>
      <c r="AL6" s="66"/>
      <c r="AM6" s="82"/>
      <c r="AN6" s="86" t="s">
        <v>7</v>
      </c>
      <c r="AO6" s="84" t="s">
        <v>8</v>
      </c>
      <c r="AP6" s="84" t="s">
        <v>9</v>
      </c>
      <c r="AQ6" s="84" t="s">
        <v>10</v>
      </c>
      <c r="AR6" s="84" t="s">
        <v>11</v>
      </c>
      <c r="AS6" s="84" t="s">
        <v>12</v>
      </c>
      <c r="AT6" s="84" t="s">
        <v>13</v>
      </c>
    </row>
    <row r="7" spans="1:46" ht="27.75" customHeight="1" x14ac:dyDescent="0.2">
      <c r="A7" s="69" t="s">
        <v>14</v>
      </c>
      <c r="B7" s="70"/>
      <c r="C7" s="71"/>
      <c r="D7" s="26" t="s">
        <v>15</v>
      </c>
      <c r="E7" s="26" t="s">
        <v>16</v>
      </c>
      <c r="F7" s="27">
        <v>1</v>
      </c>
      <c r="G7" s="27">
        <v>2</v>
      </c>
      <c r="H7" s="27">
        <v>3</v>
      </c>
      <c r="I7" s="27">
        <v>4</v>
      </c>
      <c r="J7" s="27" t="s">
        <v>17</v>
      </c>
      <c r="K7" s="27" t="s">
        <v>18</v>
      </c>
      <c r="L7" s="27">
        <v>6</v>
      </c>
      <c r="M7" s="27">
        <v>7</v>
      </c>
      <c r="N7" s="27">
        <v>8</v>
      </c>
      <c r="O7" s="27">
        <v>9</v>
      </c>
      <c r="P7" s="27">
        <v>10</v>
      </c>
      <c r="Q7" s="27">
        <v>11</v>
      </c>
      <c r="R7" s="27">
        <v>12</v>
      </c>
      <c r="S7" s="27" t="s">
        <v>19</v>
      </c>
      <c r="T7" s="27">
        <v>13</v>
      </c>
      <c r="U7" s="27">
        <v>14</v>
      </c>
      <c r="V7" s="27">
        <v>15</v>
      </c>
      <c r="W7" s="27">
        <v>16</v>
      </c>
      <c r="X7" s="28">
        <v>17</v>
      </c>
      <c r="Y7" s="29">
        <v>18</v>
      </c>
      <c r="Z7" s="27">
        <v>19</v>
      </c>
      <c r="AA7" s="27">
        <v>20</v>
      </c>
      <c r="AB7" s="27">
        <v>21</v>
      </c>
      <c r="AC7" s="27">
        <v>22</v>
      </c>
      <c r="AD7" s="27">
        <v>23</v>
      </c>
      <c r="AE7" s="27">
        <v>24</v>
      </c>
      <c r="AF7" s="27">
        <v>25</v>
      </c>
      <c r="AG7" s="27">
        <v>26</v>
      </c>
      <c r="AH7" s="27">
        <v>27</v>
      </c>
      <c r="AI7" s="27">
        <v>28</v>
      </c>
      <c r="AJ7" s="27" t="s">
        <v>20</v>
      </c>
      <c r="AK7" s="27">
        <v>29</v>
      </c>
      <c r="AL7" s="27">
        <v>30</v>
      </c>
      <c r="AM7" s="30">
        <v>31</v>
      </c>
      <c r="AN7" s="87"/>
      <c r="AO7" s="85"/>
      <c r="AP7" s="85"/>
      <c r="AQ7" s="85"/>
      <c r="AR7" s="85"/>
      <c r="AS7" s="85"/>
      <c r="AT7" s="85"/>
    </row>
    <row r="8" spans="1:46" ht="27.75" hidden="1" customHeight="1" x14ac:dyDescent="0.2">
      <c r="A8" s="72"/>
      <c r="B8" s="73"/>
      <c r="C8" s="74"/>
      <c r="D8" s="31"/>
      <c r="E8" s="31"/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8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30">
        <v>0</v>
      </c>
      <c r="AN8" s="32"/>
      <c r="AO8" s="33"/>
    </row>
    <row r="9" spans="1:46" ht="12.75" customHeight="1" x14ac:dyDescent="0.2">
      <c r="A9" s="75"/>
      <c r="B9" s="76"/>
      <c r="C9" s="77"/>
      <c r="D9" s="34">
        <f t="shared" ref="D9:D35" si="0">SUMIF(F9:AM9,"&gt;0")/$E$9*100</f>
        <v>100</v>
      </c>
      <c r="E9" s="34">
        <f t="shared" ref="E9:E35" si="1">SUMIF(F9:AM9,"&gt;0")</f>
        <v>100</v>
      </c>
      <c r="F9" s="35">
        <v>3</v>
      </c>
      <c r="G9" s="35">
        <v>3</v>
      </c>
      <c r="H9" s="35">
        <v>3</v>
      </c>
      <c r="I9" s="35">
        <v>3</v>
      </c>
      <c r="J9" s="35">
        <v>2</v>
      </c>
      <c r="K9" s="35">
        <v>2</v>
      </c>
      <c r="L9" s="35">
        <v>2</v>
      </c>
      <c r="M9" s="35">
        <v>3</v>
      </c>
      <c r="N9" s="35">
        <v>3</v>
      </c>
      <c r="O9" s="35">
        <v>3</v>
      </c>
      <c r="P9" s="35">
        <v>2</v>
      </c>
      <c r="Q9" s="35">
        <v>3</v>
      </c>
      <c r="R9" s="35">
        <v>3</v>
      </c>
      <c r="S9" s="35">
        <v>5</v>
      </c>
      <c r="T9" s="35">
        <v>3</v>
      </c>
      <c r="U9" s="35">
        <v>3</v>
      </c>
      <c r="V9" s="35">
        <v>3</v>
      </c>
      <c r="W9" s="35">
        <v>2</v>
      </c>
      <c r="X9" s="36">
        <v>2</v>
      </c>
      <c r="Y9" s="37">
        <v>3</v>
      </c>
      <c r="Z9" s="35">
        <v>3</v>
      </c>
      <c r="AA9" s="35">
        <v>3</v>
      </c>
      <c r="AB9" s="35">
        <v>3</v>
      </c>
      <c r="AC9" s="35">
        <v>3</v>
      </c>
      <c r="AD9" s="35">
        <v>3</v>
      </c>
      <c r="AE9" s="35">
        <v>3</v>
      </c>
      <c r="AF9" s="35">
        <v>3</v>
      </c>
      <c r="AG9" s="35">
        <v>3</v>
      </c>
      <c r="AH9" s="35">
        <v>3</v>
      </c>
      <c r="AI9" s="35">
        <v>3</v>
      </c>
      <c r="AJ9" s="35">
        <v>5</v>
      </c>
      <c r="AK9" s="35">
        <v>3</v>
      </c>
      <c r="AL9" s="35">
        <v>3</v>
      </c>
      <c r="AM9" s="38">
        <v>3</v>
      </c>
      <c r="AN9" s="37">
        <f t="shared" ref="AN9:AN35" si="2">F9+G9+H9+I9+AA9+AF9+AH9</f>
        <v>21</v>
      </c>
      <c r="AO9" s="35">
        <f t="shared" ref="AO9:AO35" si="3">J9+Q9+AD9+AI9</f>
        <v>11</v>
      </c>
      <c r="AP9" s="35">
        <f t="shared" ref="AP9:AP35" si="4">K9+SUM(M9:P9)+W9+SUM(Y9:Z9)+AC9+AE9</f>
        <v>27</v>
      </c>
      <c r="AQ9" s="35">
        <f t="shared" ref="AQ9:AQ35" si="5">L9+AB9+AG9</f>
        <v>8</v>
      </c>
      <c r="AR9" s="35">
        <f t="shared" ref="AR9:AR35" si="6">R9</f>
        <v>3</v>
      </c>
      <c r="AS9" s="35">
        <f t="shared" ref="AS9:AS35" si="7">S9+AJ9</f>
        <v>10</v>
      </c>
      <c r="AT9" s="35">
        <f t="shared" ref="AT9:AT35" si="8">SUM(T9:V9)+SUM(AK9:AM9)+X9</f>
        <v>20</v>
      </c>
    </row>
    <row r="10" spans="1:46" ht="12.75" customHeight="1" x14ac:dyDescent="0.2">
      <c r="A10" s="39">
        <v>1</v>
      </c>
      <c r="B10" s="40"/>
      <c r="C10" s="40"/>
      <c r="D10" s="34">
        <f t="shared" si="0"/>
        <v>8</v>
      </c>
      <c r="E10" s="34">
        <f t="shared" si="1"/>
        <v>8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>
        <v>5</v>
      </c>
      <c r="W10" s="41"/>
      <c r="X10" s="43"/>
      <c r="Y10" s="44"/>
      <c r="Z10" s="42">
        <v>3</v>
      </c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5"/>
      <c r="AN10" s="29">
        <f t="shared" si="2"/>
        <v>0</v>
      </c>
      <c r="AO10" s="27">
        <f t="shared" si="3"/>
        <v>0</v>
      </c>
      <c r="AP10" s="27">
        <f t="shared" si="4"/>
        <v>3</v>
      </c>
      <c r="AQ10" s="27">
        <f t="shared" si="5"/>
        <v>0</v>
      </c>
      <c r="AR10" s="27">
        <f t="shared" si="6"/>
        <v>0</v>
      </c>
      <c r="AS10" s="27">
        <f t="shared" si="7"/>
        <v>0</v>
      </c>
      <c r="AT10" s="27">
        <f t="shared" si="8"/>
        <v>5</v>
      </c>
    </row>
    <row r="11" spans="1:46" ht="12.75" customHeight="1" x14ac:dyDescent="0.2">
      <c r="A11" s="39">
        <v>2</v>
      </c>
      <c r="B11" s="40"/>
      <c r="C11" s="40"/>
      <c r="D11" s="34">
        <f t="shared" si="0"/>
        <v>8</v>
      </c>
      <c r="E11" s="34">
        <f t="shared" si="1"/>
        <v>8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>
        <v>5</v>
      </c>
      <c r="W11" s="41"/>
      <c r="X11" s="43"/>
      <c r="Y11" s="44"/>
      <c r="Z11" s="42">
        <v>3</v>
      </c>
      <c r="AA11" s="41"/>
      <c r="AB11" s="41"/>
      <c r="AC11" s="41"/>
      <c r="AD11" s="41"/>
      <c r="AE11" s="41"/>
      <c r="AF11" s="41"/>
      <c r="AG11" s="40"/>
      <c r="AH11" s="40"/>
      <c r="AI11" s="40"/>
      <c r="AJ11" s="40"/>
      <c r="AK11" s="40"/>
      <c r="AL11" s="40"/>
      <c r="AM11" s="46"/>
      <c r="AN11" s="29">
        <f t="shared" si="2"/>
        <v>0</v>
      </c>
      <c r="AO11" s="27">
        <f t="shared" si="3"/>
        <v>0</v>
      </c>
      <c r="AP11" s="27">
        <f t="shared" si="4"/>
        <v>3</v>
      </c>
      <c r="AQ11" s="27">
        <f t="shared" si="5"/>
        <v>0</v>
      </c>
      <c r="AR11" s="27">
        <f t="shared" si="6"/>
        <v>0</v>
      </c>
      <c r="AS11" s="27">
        <f t="shared" si="7"/>
        <v>0</v>
      </c>
      <c r="AT11" s="27">
        <f t="shared" si="8"/>
        <v>5</v>
      </c>
    </row>
    <row r="12" spans="1:46" ht="12.75" customHeight="1" x14ac:dyDescent="0.2">
      <c r="A12" s="39">
        <v>3</v>
      </c>
      <c r="B12" s="40"/>
      <c r="C12" s="40"/>
      <c r="D12" s="34">
        <f t="shared" si="0"/>
        <v>3</v>
      </c>
      <c r="E12" s="34">
        <f t="shared" si="1"/>
        <v>3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5"/>
      <c r="Y12" s="47"/>
      <c r="Z12" s="42">
        <v>3</v>
      </c>
      <c r="AA12" s="41"/>
      <c r="AB12" s="41"/>
      <c r="AC12" s="41"/>
      <c r="AD12" s="41"/>
      <c r="AE12" s="41"/>
      <c r="AF12" s="41"/>
      <c r="AG12" s="40"/>
      <c r="AH12" s="40"/>
      <c r="AI12" s="40"/>
      <c r="AJ12" s="40"/>
      <c r="AK12" s="40"/>
      <c r="AL12" s="40"/>
      <c r="AM12" s="46"/>
      <c r="AN12" s="29">
        <f t="shared" si="2"/>
        <v>0</v>
      </c>
      <c r="AO12" s="27">
        <f t="shared" si="3"/>
        <v>0</v>
      </c>
      <c r="AP12" s="27">
        <f t="shared" si="4"/>
        <v>3</v>
      </c>
      <c r="AQ12" s="27">
        <f t="shared" si="5"/>
        <v>0</v>
      </c>
      <c r="AR12" s="27">
        <f t="shared" si="6"/>
        <v>0</v>
      </c>
      <c r="AS12" s="27">
        <f t="shared" si="7"/>
        <v>0</v>
      </c>
      <c r="AT12" s="27">
        <f t="shared" si="8"/>
        <v>0</v>
      </c>
    </row>
    <row r="13" spans="1:46" ht="12.75" customHeight="1" x14ac:dyDescent="0.2">
      <c r="A13" s="39">
        <v>4</v>
      </c>
      <c r="B13" s="40"/>
      <c r="C13" s="40"/>
      <c r="D13" s="34">
        <f t="shared" si="0"/>
        <v>7.0000000000000009</v>
      </c>
      <c r="E13" s="34">
        <f t="shared" si="1"/>
        <v>7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2">
        <v>4</v>
      </c>
      <c r="W13" s="41"/>
      <c r="X13" s="45"/>
      <c r="Y13" s="47"/>
      <c r="Z13" s="42">
        <v>3</v>
      </c>
      <c r="AA13" s="41"/>
      <c r="AB13" s="41"/>
      <c r="AC13" s="41"/>
      <c r="AD13" s="41"/>
      <c r="AE13" s="41"/>
      <c r="AF13" s="41"/>
      <c r="AG13" s="40"/>
      <c r="AH13" s="40"/>
      <c r="AI13" s="40"/>
      <c r="AJ13" s="40"/>
      <c r="AK13" s="40"/>
      <c r="AL13" s="40"/>
      <c r="AM13" s="46"/>
      <c r="AN13" s="29">
        <f t="shared" si="2"/>
        <v>0</v>
      </c>
      <c r="AO13" s="27">
        <f t="shared" si="3"/>
        <v>0</v>
      </c>
      <c r="AP13" s="27">
        <f t="shared" si="4"/>
        <v>3</v>
      </c>
      <c r="AQ13" s="27">
        <f t="shared" si="5"/>
        <v>0</v>
      </c>
      <c r="AR13" s="27">
        <f t="shared" si="6"/>
        <v>0</v>
      </c>
      <c r="AS13" s="27">
        <f t="shared" si="7"/>
        <v>0</v>
      </c>
      <c r="AT13" s="27">
        <f t="shared" si="8"/>
        <v>4</v>
      </c>
    </row>
    <row r="14" spans="1:46" ht="12.75" customHeight="1" x14ac:dyDescent="0.2">
      <c r="A14" s="39">
        <v>5</v>
      </c>
      <c r="B14" s="40"/>
      <c r="C14" s="40"/>
      <c r="D14" s="34">
        <f t="shared" si="0"/>
        <v>6</v>
      </c>
      <c r="E14" s="34">
        <f t="shared" si="1"/>
        <v>6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2">
        <v>3</v>
      </c>
      <c r="W14" s="41"/>
      <c r="X14" s="43"/>
      <c r="Y14" s="44"/>
      <c r="Z14" s="42">
        <v>3</v>
      </c>
      <c r="AA14" s="41"/>
      <c r="AB14" s="41"/>
      <c r="AC14" s="41"/>
      <c r="AD14" s="41"/>
      <c r="AE14" s="41"/>
      <c r="AF14" s="41"/>
      <c r="AG14" s="40"/>
      <c r="AH14" s="40"/>
      <c r="AI14" s="40"/>
      <c r="AJ14" s="40"/>
      <c r="AK14" s="40"/>
      <c r="AL14" s="40"/>
      <c r="AM14" s="46"/>
      <c r="AN14" s="29">
        <f t="shared" si="2"/>
        <v>0</v>
      </c>
      <c r="AO14" s="27">
        <f t="shared" si="3"/>
        <v>0</v>
      </c>
      <c r="AP14" s="27">
        <f t="shared" si="4"/>
        <v>3</v>
      </c>
      <c r="AQ14" s="27">
        <f t="shared" si="5"/>
        <v>0</v>
      </c>
      <c r="AR14" s="27">
        <f t="shared" si="6"/>
        <v>0</v>
      </c>
      <c r="AS14" s="27">
        <f t="shared" si="7"/>
        <v>0</v>
      </c>
      <c r="AT14" s="27">
        <f t="shared" si="8"/>
        <v>3</v>
      </c>
    </row>
    <row r="15" spans="1:46" ht="12.75" customHeight="1" x14ac:dyDescent="0.2">
      <c r="A15" s="39">
        <v>6</v>
      </c>
      <c r="B15" s="40"/>
      <c r="C15" s="40"/>
      <c r="D15" s="34">
        <f t="shared" si="0"/>
        <v>3</v>
      </c>
      <c r="E15" s="34">
        <f t="shared" si="1"/>
        <v>3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5"/>
      <c r="Y15" s="47"/>
      <c r="Z15" s="42">
        <v>3</v>
      </c>
      <c r="AA15" s="41"/>
      <c r="AB15" s="41"/>
      <c r="AC15" s="41"/>
      <c r="AD15" s="41"/>
      <c r="AE15" s="41"/>
      <c r="AF15" s="41"/>
      <c r="AG15" s="40"/>
      <c r="AH15" s="40"/>
      <c r="AI15" s="40"/>
      <c r="AJ15" s="40"/>
      <c r="AK15" s="40"/>
      <c r="AL15" s="40"/>
      <c r="AM15" s="46"/>
      <c r="AN15" s="29">
        <f t="shared" si="2"/>
        <v>0</v>
      </c>
      <c r="AO15" s="27">
        <f t="shared" si="3"/>
        <v>0</v>
      </c>
      <c r="AP15" s="27">
        <f t="shared" si="4"/>
        <v>3</v>
      </c>
      <c r="AQ15" s="27">
        <f t="shared" si="5"/>
        <v>0</v>
      </c>
      <c r="AR15" s="27">
        <f t="shared" si="6"/>
        <v>0</v>
      </c>
      <c r="AS15" s="27">
        <f t="shared" si="7"/>
        <v>0</v>
      </c>
      <c r="AT15" s="27">
        <f t="shared" si="8"/>
        <v>0</v>
      </c>
    </row>
    <row r="16" spans="1:46" ht="12.75" customHeight="1" x14ac:dyDescent="0.2">
      <c r="A16" s="39">
        <v>7</v>
      </c>
      <c r="B16" s="40"/>
      <c r="C16" s="40"/>
      <c r="D16" s="34">
        <f t="shared" si="0"/>
        <v>6</v>
      </c>
      <c r="E16" s="34">
        <f t="shared" si="1"/>
        <v>6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2">
        <v>3</v>
      </c>
      <c r="W16" s="41"/>
      <c r="X16" s="43"/>
      <c r="Y16" s="44"/>
      <c r="Z16" s="42">
        <v>3</v>
      </c>
      <c r="AA16" s="41"/>
      <c r="AB16" s="41"/>
      <c r="AC16" s="41"/>
      <c r="AD16" s="41"/>
      <c r="AE16" s="41"/>
      <c r="AF16" s="41"/>
      <c r="AG16" s="40"/>
      <c r="AH16" s="40"/>
      <c r="AI16" s="40"/>
      <c r="AJ16" s="40"/>
      <c r="AK16" s="40"/>
      <c r="AL16" s="40"/>
      <c r="AM16" s="46"/>
      <c r="AN16" s="29">
        <f t="shared" si="2"/>
        <v>0</v>
      </c>
      <c r="AO16" s="27">
        <f t="shared" si="3"/>
        <v>0</v>
      </c>
      <c r="AP16" s="27">
        <f t="shared" si="4"/>
        <v>3</v>
      </c>
      <c r="AQ16" s="27">
        <f t="shared" si="5"/>
        <v>0</v>
      </c>
      <c r="AR16" s="27">
        <f t="shared" si="6"/>
        <v>0</v>
      </c>
      <c r="AS16" s="27">
        <f t="shared" si="7"/>
        <v>0</v>
      </c>
      <c r="AT16" s="27">
        <f t="shared" si="8"/>
        <v>3</v>
      </c>
    </row>
    <row r="17" spans="1:46" ht="12.75" customHeight="1" x14ac:dyDescent="0.2">
      <c r="A17" s="39">
        <v>8</v>
      </c>
      <c r="B17" s="40"/>
      <c r="C17" s="40"/>
      <c r="D17" s="34">
        <f t="shared" si="0"/>
        <v>6</v>
      </c>
      <c r="E17" s="34">
        <f t="shared" si="1"/>
        <v>6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2">
        <v>3</v>
      </c>
      <c r="W17" s="41"/>
      <c r="X17" s="45"/>
      <c r="Y17" s="47"/>
      <c r="Z17" s="42">
        <v>3</v>
      </c>
      <c r="AA17" s="41"/>
      <c r="AB17" s="41"/>
      <c r="AC17" s="41"/>
      <c r="AD17" s="41"/>
      <c r="AE17" s="41"/>
      <c r="AF17" s="41"/>
      <c r="AG17" s="40"/>
      <c r="AH17" s="40"/>
      <c r="AI17" s="40"/>
      <c r="AJ17" s="40"/>
      <c r="AK17" s="40"/>
      <c r="AL17" s="40"/>
      <c r="AM17" s="46"/>
      <c r="AN17" s="29">
        <f t="shared" si="2"/>
        <v>0</v>
      </c>
      <c r="AO17" s="27">
        <f t="shared" si="3"/>
        <v>0</v>
      </c>
      <c r="AP17" s="27">
        <f t="shared" si="4"/>
        <v>3</v>
      </c>
      <c r="AQ17" s="27">
        <f t="shared" si="5"/>
        <v>0</v>
      </c>
      <c r="AR17" s="27">
        <f t="shared" si="6"/>
        <v>0</v>
      </c>
      <c r="AS17" s="27">
        <f t="shared" si="7"/>
        <v>0</v>
      </c>
      <c r="AT17" s="27">
        <f t="shared" si="8"/>
        <v>3</v>
      </c>
    </row>
    <row r="18" spans="1:46" ht="12.75" customHeight="1" x14ac:dyDescent="0.2">
      <c r="A18" s="39">
        <v>9</v>
      </c>
      <c r="B18" s="40"/>
      <c r="C18" s="40"/>
      <c r="D18" s="34">
        <f t="shared" si="0"/>
        <v>3</v>
      </c>
      <c r="E18" s="34">
        <f t="shared" si="1"/>
        <v>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3"/>
      <c r="Y18" s="44"/>
      <c r="Z18" s="42">
        <v>3</v>
      </c>
      <c r="AA18" s="41"/>
      <c r="AB18" s="41"/>
      <c r="AC18" s="41"/>
      <c r="AD18" s="41"/>
      <c r="AE18" s="41"/>
      <c r="AF18" s="41"/>
      <c r="AG18" s="40"/>
      <c r="AH18" s="40"/>
      <c r="AI18" s="40"/>
      <c r="AJ18" s="40"/>
      <c r="AK18" s="40"/>
      <c r="AL18" s="40"/>
      <c r="AM18" s="46"/>
      <c r="AN18" s="29">
        <f t="shared" si="2"/>
        <v>0</v>
      </c>
      <c r="AO18" s="27">
        <f t="shared" si="3"/>
        <v>0</v>
      </c>
      <c r="AP18" s="27">
        <f t="shared" si="4"/>
        <v>3</v>
      </c>
      <c r="AQ18" s="27">
        <f t="shared" si="5"/>
        <v>0</v>
      </c>
      <c r="AR18" s="27">
        <f t="shared" si="6"/>
        <v>0</v>
      </c>
      <c r="AS18" s="27">
        <f t="shared" si="7"/>
        <v>0</v>
      </c>
      <c r="AT18" s="27">
        <f t="shared" si="8"/>
        <v>0</v>
      </c>
    </row>
    <row r="19" spans="1:46" ht="12.75" customHeight="1" x14ac:dyDescent="0.2">
      <c r="A19" s="39">
        <v>10</v>
      </c>
      <c r="B19" s="40"/>
      <c r="C19" s="40"/>
      <c r="D19" s="34">
        <f t="shared" si="0"/>
        <v>6</v>
      </c>
      <c r="E19" s="34">
        <f t="shared" si="1"/>
        <v>6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2">
        <v>3</v>
      </c>
      <c r="W19" s="41"/>
      <c r="X19" s="43"/>
      <c r="Y19" s="44"/>
      <c r="Z19" s="42">
        <v>3</v>
      </c>
      <c r="AA19" s="41"/>
      <c r="AB19" s="41"/>
      <c r="AC19" s="41"/>
      <c r="AD19" s="41"/>
      <c r="AE19" s="41"/>
      <c r="AF19" s="41"/>
      <c r="AG19" s="40"/>
      <c r="AH19" s="40"/>
      <c r="AI19" s="40"/>
      <c r="AJ19" s="40"/>
      <c r="AK19" s="40"/>
      <c r="AL19" s="40"/>
      <c r="AM19" s="46"/>
      <c r="AN19" s="29">
        <f t="shared" si="2"/>
        <v>0</v>
      </c>
      <c r="AO19" s="27">
        <f t="shared" si="3"/>
        <v>0</v>
      </c>
      <c r="AP19" s="27">
        <f t="shared" si="4"/>
        <v>3</v>
      </c>
      <c r="AQ19" s="27">
        <f t="shared" si="5"/>
        <v>0</v>
      </c>
      <c r="AR19" s="27">
        <f t="shared" si="6"/>
        <v>0</v>
      </c>
      <c r="AS19" s="27">
        <f t="shared" si="7"/>
        <v>0</v>
      </c>
      <c r="AT19" s="27">
        <f t="shared" si="8"/>
        <v>3</v>
      </c>
    </row>
    <row r="20" spans="1:46" ht="12.75" customHeight="1" x14ac:dyDescent="0.2">
      <c r="A20" s="39">
        <v>11</v>
      </c>
      <c r="B20" s="40"/>
      <c r="C20" s="40"/>
      <c r="D20" s="34">
        <f t="shared" si="0"/>
        <v>3</v>
      </c>
      <c r="E20" s="34">
        <f t="shared" si="1"/>
        <v>3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5"/>
      <c r="Y20" s="47"/>
      <c r="Z20" s="42">
        <v>3</v>
      </c>
      <c r="AA20" s="41"/>
      <c r="AB20" s="41"/>
      <c r="AC20" s="41"/>
      <c r="AD20" s="41"/>
      <c r="AE20" s="41"/>
      <c r="AF20" s="41"/>
      <c r="AG20" s="40"/>
      <c r="AH20" s="40"/>
      <c r="AI20" s="40"/>
      <c r="AJ20" s="40"/>
      <c r="AK20" s="40"/>
      <c r="AL20" s="40"/>
      <c r="AM20" s="46"/>
      <c r="AN20" s="29">
        <f t="shared" si="2"/>
        <v>0</v>
      </c>
      <c r="AO20" s="27">
        <f t="shared" si="3"/>
        <v>0</v>
      </c>
      <c r="AP20" s="27">
        <f t="shared" si="4"/>
        <v>3</v>
      </c>
      <c r="AQ20" s="27">
        <f t="shared" si="5"/>
        <v>0</v>
      </c>
      <c r="AR20" s="27">
        <f t="shared" si="6"/>
        <v>0</v>
      </c>
      <c r="AS20" s="27">
        <f t="shared" si="7"/>
        <v>0</v>
      </c>
      <c r="AT20" s="27">
        <f t="shared" si="8"/>
        <v>0</v>
      </c>
    </row>
    <row r="21" spans="1:46" ht="12.75" customHeight="1" x14ac:dyDescent="0.2">
      <c r="A21" s="39">
        <v>12</v>
      </c>
      <c r="B21" s="40"/>
      <c r="C21" s="40"/>
      <c r="D21" s="34">
        <f t="shared" si="0"/>
        <v>3</v>
      </c>
      <c r="E21" s="34">
        <f t="shared" si="1"/>
        <v>3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3"/>
      <c r="Y21" s="44"/>
      <c r="Z21" s="42">
        <v>3</v>
      </c>
      <c r="AA21" s="41"/>
      <c r="AB21" s="41"/>
      <c r="AC21" s="41"/>
      <c r="AD21" s="41"/>
      <c r="AE21" s="41"/>
      <c r="AF21" s="41"/>
      <c r="AG21" s="40"/>
      <c r="AH21" s="40"/>
      <c r="AI21" s="40"/>
      <c r="AJ21" s="40"/>
      <c r="AK21" s="40"/>
      <c r="AL21" s="40"/>
      <c r="AM21" s="46"/>
      <c r="AN21" s="29">
        <f t="shared" si="2"/>
        <v>0</v>
      </c>
      <c r="AO21" s="27">
        <f t="shared" si="3"/>
        <v>0</v>
      </c>
      <c r="AP21" s="27">
        <f t="shared" si="4"/>
        <v>3</v>
      </c>
      <c r="AQ21" s="27">
        <f t="shared" si="5"/>
        <v>0</v>
      </c>
      <c r="AR21" s="27">
        <f t="shared" si="6"/>
        <v>0</v>
      </c>
      <c r="AS21" s="27">
        <f t="shared" si="7"/>
        <v>0</v>
      </c>
      <c r="AT21" s="27">
        <f t="shared" si="8"/>
        <v>0</v>
      </c>
    </row>
    <row r="22" spans="1:46" ht="12.75" customHeight="1" x14ac:dyDescent="0.2">
      <c r="A22" s="39">
        <v>13</v>
      </c>
      <c r="B22" s="40"/>
      <c r="C22" s="40"/>
      <c r="D22" s="34">
        <f t="shared" si="0"/>
        <v>6</v>
      </c>
      <c r="E22" s="34">
        <f t="shared" si="1"/>
        <v>6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>
        <v>3</v>
      </c>
      <c r="W22" s="41"/>
      <c r="X22" s="43"/>
      <c r="Y22" s="44"/>
      <c r="Z22" s="42">
        <v>3</v>
      </c>
      <c r="AA22" s="41"/>
      <c r="AB22" s="41"/>
      <c r="AC22" s="41"/>
      <c r="AD22" s="41"/>
      <c r="AE22" s="41"/>
      <c r="AF22" s="41"/>
      <c r="AG22" s="40"/>
      <c r="AH22" s="40"/>
      <c r="AI22" s="40"/>
      <c r="AJ22" s="40"/>
      <c r="AK22" s="40"/>
      <c r="AL22" s="40"/>
      <c r="AM22" s="46"/>
      <c r="AN22" s="29">
        <f t="shared" si="2"/>
        <v>0</v>
      </c>
      <c r="AO22" s="27">
        <f t="shared" si="3"/>
        <v>0</v>
      </c>
      <c r="AP22" s="27">
        <f t="shared" si="4"/>
        <v>3</v>
      </c>
      <c r="AQ22" s="27">
        <f t="shared" si="5"/>
        <v>0</v>
      </c>
      <c r="AR22" s="27">
        <f t="shared" si="6"/>
        <v>0</v>
      </c>
      <c r="AS22" s="27">
        <f t="shared" si="7"/>
        <v>0</v>
      </c>
      <c r="AT22" s="27">
        <f t="shared" si="8"/>
        <v>3</v>
      </c>
    </row>
    <row r="23" spans="1:46" ht="12.75" customHeight="1" x14ac:dyDescent="0.2">
      <c r="A23" s="39">
        <v>14</v>
      </c>
      <c r="B23" s="40"/>
      <c r="C23" s="40"/>
      <c r="D23" s="34">
        <f t="shared" si="0"/>
        <v>3</v>
      </c>
      <c r="E23" s="34">
        <f t="shared" si="1"/>
        <v>3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3"/>
      <c r="Y23" s="44"/>
      <c r="Z23" s="42">
        <v>3</v>
      </c>
      <c r="AA23" s="41"/>
      <c r="AB23" s="41"/>
      <c r="AC23" s="41"/>
      <c r="AD23" s="41"/>
      <c r="AE23" s="41"/>
      <c r="AF23" s="41"/>
      <c r="AG23" s="40"/>
      <c r="AH23" s="40"/>
      <c r="AI23" s="40"/>
      <c r="AJ23" s="40"/>
      <c r="AK23" s="40"/>
      <c r="AL23" s="40"/>
      <c r="AM23" s="46"/>
      <c r="AN23" s="29">
        <f t="shared" si="2"/>
        <v>0</v>
      </c>
      <c r="AO23" s="27">
        <f t="shared" si="3"/>
        <v>0</v>
      </c>
      <c r="AP23" s="27">
        <f t="shared" si="4"/>
        <v>3</v>
      </c>
      <c r="AQ23" s="27">
        <f t="shared" si="5"/>
        <v>0</v>
      </c>
      <c r="AR23" s="27">
        <f t="shared" si="6"/>
        <v>0</v>
      </c>
      <c r="AS23" s="27">
        <f t="shared" si="7"/>
        <v>0</v>
      </c>
      <c r="AT23" s="27">
        <f t="shared" si="8"/>
        <v>0</v>
      </c>
    </row>
    <row r="24" spans="1:46" ht="12.75" customHeight="1" x14ac:dyDescent="0.2">
      <c r="A24" s="39">
        <v>15</v>
      </c>
      <c r="B24" s="40"/>
      <c r="C24" s="40"/>
      <c r="D24" s="34">
        <f t="shared" si="0"/>
        <v>6</v>
      </c>
      <c r="E24" s="34">
        <f t="shared" si="1"/>
        <v>6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2">
        <v>3</v>
      </c>
      <c r="W24" s="41"/>
      <c r="X24" s="43"/>
      <c r="Y24" s="44"/>
      <c r="Z24" s="42">
        <v>3</v>
      </c>
      <c r="AA24" s="41"/>
      <c r="AB24" s="41"/>
      <c r="AC24" s="41"/>
      <c r="AD24" s="41"/>
      <c r="AE24" s="41"/>
      <c r="AF24" s="41"/>
      <c r="AG24" s="40"/>
      <c r="AH24" s="40"/>
      <c r="AI24" s="40"/>
      <c r="AJ24" s="40"/>
      <c r="AK24" s="40"/>
      <c r="AL24" s="40"/>
      <c r="AM24" s="46"/>
      <c r="AN24" s="29">
        <f t="shared" si="2"/>
        <v>0</v>
      </c>
      <c r="AO24" s="27">
        <f t="shared" si="3"/>
        <v>0</v>
      </c>
      <c r="AP24" s="27">
        <f t="shared" si="4"/>
        <v>3</v>
      </c>
      <c r="AQ24" s="27">
        <f t="shared" si="5"/>
        <v>0</v>
      </c>
      <c r="AR24" s="27">
        <f t="shared" si="6"/>
        <v>0</v>
      </c>
      <c r="AS24" s="27">
        <f t="shared" si="7"/>
        <v>0</v>
      </c>
      <c r="AT24" s="27">
        <f t="shared" si="8"/>
        <v>3</v>
      </c>
    </row>
    <row r="25" spans="1:46" ht="12.75" customHeight="1" x14ac:dyDescent="0.2">
      <c r="A25" s="39">
        <v>16</v>
      </c>
      <c r="B25" s="40"/>
      <c r="C25" s="40"/>
      <c r="D25" s="34">
        <f t="shared" si="0"/>
        <v>3</v>
      </c>
      <c r="E25" s="34">
        <f t="shared" si="1"/>
        <v>3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3"/>
      <c r="Y25" s="44"/>
      <c r="Z25" s="42">
        <v>3</v>
      </c>
      <c r="AA25" s="41"/>
      <c r="AB25" s="41"/>
      <c r="AC25" s="41"/>
      <c r="AD25" s="41"/>
      <c r="AE25" s="41"/>
      <c r="AF25" s="41"/>
      <c r="AG25" s="40"/>
      <c r="AH25" s="40"/>
      <c r="AI25" s="40"/>
      <c r="AJ25" s="40"/>
      <c r="AK25" s="40"/>
      <c r="AL25" s="40"/>
      <c r="AM25" s="46"/>
      <c r="AN25" s="29">
        <f t="shared" si="2"/>
        <v>0</v>
      </c>
      <c r="AO25" s="27">
        <f t="shared" si="3"/>
        <v>0</v>
      </c>
      <c r="AP25" s="27">
        <f t="shared" si="4"/>
        <v>3</v>
      </c>
      <c r="AQ25" s="27">
        <f t="shared" si="5"/>
        <v>0</v>
      </c>
      <c r="AR25" s="27">
        <f t="shared" si="6"/>
        <v>0</v>
      </c>
      <c r="AS25" s="27">
        <f t="shared" si="7"/>
        <v>0</v>
      </c>
      <c r="AT25" s="27">
        <f t="shared" si="8"/>
        <v>0</v>
      </c>
    </row>
    <row r="26" spans="1:46" ht="12.75" customHeight="1" x14ac:dyDescent="0.2">
      <c r="A26" s="39">
        <v>17</v>
      </c>
      <c r="B26" s="40"/>
      <c r="C26" s="40"/>
      <c r="D26" s="34">
        <f t="shared" si="0"/>
        <v>6</v>
      </c>
      <c r="E26" s="34">
        <f t="shared" si="1"/>
        <v>6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2">
        <v>3</v>
      </c>
      <c r="W26" s="41"/>
      <c r="X26" s="45"/>
      <c r="Y26" s="47"/>
      <c r="Z26" s="42">
        <v>3</v>
      </c>
      <c r="AA26" s="41"/>
      <c r="AB26" s="41"/>
      <c r="AC26" s="41"/>
      <c r="AD26" s="41"/>
      <c r="AE26" s="41"/>
      <c r="AF26" s="41"/>
      <c r="AG26" s="40"/>
      <c r="AH26" s="40"/>
      <c r="AI26" s="40"/>
      <c r="AJ26" s="40"/>
      <c r="AK26" s="40"/>
      <c r="AL26" s="40"/>
      <c r="AM26" s="46"/>
      <c r="AN26" s="29">
        <f t="shared" si="2"/>
        <v>0</v>
      </c>
      <c r="AO26" s="27">
        <f t="shared" si="3"/>
        <v>0</v>
      </c>
      <c r="AP26" s="27">
        <f t="shared" si="4"/>
        <v>3</v>
      </c>
      <c r="AQ26" s="27">
        <f t="shared" si="5"/>
        <v>0</v>
      </c>
      <c r="AR26" s="27">
        <f t="shared" si="6"/>
        <v>0</v>
      </c>
      <c r="AS26" s="27">
        <f t="shared" si="7"/>
        <v>0</v>
      </c>
      <c r="AT26" s="27">
        <f t="shared" si="8"/>
        <v>3</v>
      </c>
    </row>
    <row r="27" spans="1:46" ht="12.75" customHeight="1" x14ac:dyDescent="0.2">
      <c r="A27" s="39">
        <v>18</v>
      </c>
      <c r="B27" s="40"/>
      <c r="C27" s="40"/>
      <c r="D27" s="34">
        <f t="shared" si="0"/>
        <v>3</v>
      </c>
      <c r="E27" s="34">
        <f t="shared" si="1"/>
        <v>3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3"/>
      <c r="Y27" s="44"/>
      <c r="Z27" s="42">
        <v>3</v>
      </c>
      <c r="AA27" s="41"/>
      <c r="AB27" s="41"/>
      <c r="AC27" s="41"/>
      <c r="AD27" s="41"/>
      <c r="AE27" s="41"/>
      <c r="AF27" s="41"/>
      <c r="AG27" s="40"/>
      <c r="AH27" s="40"/>
      <c r="AI27" s="40"/>
      <c r="AJ27" s="40"/>
      <c r="AK27" s="40"/>
      <c r="AL27" s="40"/>
      <c r="AM27" s="46"/>
      <c r="AN27" s="29">
        <f t="shared" si="2"/>
        <v>0</v>
      </c>
      <c r="AO27" s="27">
        <f t="shared" si="3"/>
        <v>0</v>
      </c>
      <c r="AP27" s="27">
        <f t="shared" si="4"/>
        <v>3</v>
      </c>
      <c r="AQ27" s="27">
        <f t="shared" si="5"/>
        <v>0</v>
      </c>
      <c r="AR27" s="27">
        <f t="shared" si="6"/>
        <v>0</v>
      </c>
      <c r="AS27" s="27">
        <f t="shared" si="7"/>
        <v>0</v>
      </c>
      <c r="AT27" s="27">
        <f t="shared" si="8"/>
        <v>0</v>
      </c>
    </row>
    <row r="28" spans="1:46" ht="12.75" customHeight="1" x14ac:dyDescent="0.2">
      <c r="A28" s="39">
        <v>19</v>
      </c>
      <c r="B28" s="40"/>
      <c r="C28" s="40"/>
      <c r="D28" s="34">
        <f t="shared" si="0"/>
        <v>3</v>
      </c>
      <c r="E28" s="34">
        <f t="shared" si="1"/>
        <v>3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5"/>
      <c r="Y28" s="47"/>
      <c r="Z28" s="42">
        <v>3</v>
      </c>
      <c r="AA28" s="41"/>
      <c r="AB28" s="41"/>
      <c r="AC28" s="41"/>
      <c r="AD28" s="41"/>
      <c r="AE28" s="41"/>
      <c r="AF28" s="41"/>
      <c r="AG28" s="40"/>
      <c r="AH28" s="40"/>
      <c r="AI28" s="40"/>
      <c r="AJ28" s="40"/>
      <c r="AK28" s="40"/>
      <c r="AL28" s="40"/>
      <c r="AM28" s="46"/>
      <c r="AN28" s="29">
        <f t="shared" si="2"/>
        <v>0</v>
      </c>
      <c r="AO28" s="27">
        <f t="shared" si="3"/>
        <v>0</v>
      </c>
      <c r="AP28" s="27">
        <f t="shared" si="4"/>
        <v>3</v>
      </c>
      <c r="AQ28" s="27">
        <f t="shared" si="5"/>
        <v>0</v>
      </c>
      <c r="AR28" s="27">
        <f t="shared" si="6"/>
        <v>0</v>
      </c>
      <c r="AS28" s="27">
        <f t="shared" si="7"/>
        <v>0</v>
      </c>
      <c r="AT28" s="27">
        <f t="shared" si="8"/>
        <v>0</v>
      </c>
    </row>
    <row r="29" spans="1:46" ht="12.75" customHeight="1" x14ac:dyDescent="0.2">
      <c r="A29" s="39">
        <v>20</v>
      </c>
      <c r="B29" s="40"/>
      <c r="C29" s="40"/>
      <c r="D29" s="34">
        <f t="shared" si="0"/>
        <v>6</v>
      </c>
      <c r="E29" s="34">
        <f t="shared" si="1"/>
        <v>6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>
        <v>3</v>
      </c>
      <c r="W29" s="41"/>
      <c r="X29" s="45"/>
      <c r="Y29" s="47"/>
      <c r="Z29" s="42">
        <v>3</v>
      </c>
      <c r="AA29" s="41"/>
      <c r="AB29" s="41"/>
      <c r="AC29" s="41"/>
      <c r="AD29" s="41"/>
      <c r="AE29" s="41"/>
      <c r="AF29" s="41"/>
      <c r="AG29" s="40"/>
      <c r="AH29" s="40"/>
      <c r="AI29" s="40"/>
      <c r="AJ29" s="40"/>
      <c r="AK29" s="40"/>
      <c r="AL29" s="40"/>
      <c r="AM29" s="46"/>
      <c r="AN29" s="29">
        <f t="shared" si="2"/>
        <v>0</v>
      </c>
      <c r="AO29" s="27">
        <f t="shared" si="3"/>
        <v>0</v>
      </c>
      <c r="AP29" s="27">
        <f t="shared" si="4"/>
        <v>3</v>
      </c>
      <c r="AQ29" s="27">
        <f t="shared" si="5"/>
        <v>0</v>
      </c>
      <c r="AR29" s="27">
        <f t="shared" si="6"/>
        <v>0</v>
      </c>
      <c r="AS29" s="27">
        <f t="shared" si="7"/>
        <v>0</v>
      </c>
      <c r="AT29" s="27">
        <f t="shared" si="8"/>
        <v>3</v>
      </c>
    </row>
    <row r="30" spans="1:46" ht="12.75" customHeight="1" x14ac:dyDescent="0.2">
      <c r="A30" s="39">
        <v>21</v>
      </c>
      <c r="B30" s="40"/>
      <c r="C30" s="40"/>
      <c r="D30" s="34">
        <f t="shared" si="0"/>
        <v>3</v>
      </c>
      <c r="E30" s="34">
        <f t="shared" si="1"/>
        <v>3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3"/>
      <c r="Y30" s="44"/>
      <c r="Z30" s="42">
        <v>3</v>
      </c>
      <c r="AA30" s="41"/>
      <c r="AB30" s="41"/>
      <c r="AC30" s="41"/>
      <c r="AD30" s="41"/>
      <c r="AE30" s="41"/>
      <c r="AF30" s="41"/>
      <c r="AG30" s="40"/>
      <c r="AH30" s="40"/>
      <c r="AI30" s="40"/>
      <c r="AJ30" s="40"/>
      <c r="AK30" s="40"/>
      <c r="AL30" s="40"/>
      <c r="AM30" s="46"/>
      <c r="AN30" s="29">
        <f t="shared" si="2"/>
        <v>0</v>
      </c>
      <c r="AO30" s="27">
        <f t="shared" si="3"/>
        <v>0</v>
      </c>
      <c r="AP30" s="27">
        <f t="shared" si="4"/>
        <v>3</v>
      </c>
      <c r="AQ30" s="27">
        <f t="shared" si="5"/>
        <v>0</v>
      </c>
      <c r="AR30" s="27">
        <f t="shared" si="6"/>
        <v>0</v>
      </c>
      <c r="AS30" s="27">
        <f t="shared" si="7"/>
        <v>0</v>
      </c>
      <c r="AT30" s="27">
        <f t="shared" si="8"/>
        <v>0</v>
      </c>
    </row>
    <row r="31" spans="1:46" ht="12.75" customHeight="1" x14ac:dyDescent="0.2">
      <c r="A31" s="39">
        <v>22</v>
      </c>
      <c r="B31" s="40"/>
      <c r="C31" s="40"/>
      <c r="D31" s="34">
        <f t="shared" si="0"/>
        <v>3</v>
      </c>
      <c r="E31" s="34">
        <f t="shared" si="1"/>
        <v>3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5"/>
      <c r="Y31" s="47"/>
      <c r="Z31" s="42">
        <v>3</v>
      </c>
      <c r="AA31" s="41"/>
      <c r="AB31" s="41"/>
      <c r="AC31" s="41"/>
      <c r="AD31" s="41"/>
      <c r="AE31" s="41"/>
      <c r="AF31" s="41"/>
      <c r="AG31" s="40"/>
      <c r="AH31" s="40"/>
      <c r="AI31" s="40"/>
      <c r="AJ31" s="40"/>
      <c r="AK31" s="40"/>
      <c r="AL31" s="40"/>
      <c r="AM31" s="46"/>
      <c r="AN31" s="29">
        <f t="shared" si="2"/>
        <v>0</v>
      </c>
      <c r="AO31" s="27">
        <f t="shared" si="3"/>
        <v>0</v>
      </c>
      <c r="AP31" s="27">
        <f t="shared" si="4"/>
        <v>3</v>
      </c>
      <c r="AQ31" s="27">
        <f t="shared" si="5"/>
        <v>0</v>
      </c>
      <c r="AR31" s="27">
        <f t="shared" si="6"/>
        <v>0</v>
      </c>
      <c r="AS31" s="27">
        <f t="shared" si="7"/>
        <v>0</v>
      </c>
      <c r="AT31" s="27">
        <f t="shared" si="8"/>
        <v>0</v>
      </c>
    </row>
    <row r="32" spans="1:46" ht="12.75" customHeight="1" x14ac:dyDescent="0.2">
      <c r="A32" s="39">
        <v>23</v>
      </c>
      <c r="B32" s="40"/>
      <c r="C32" s="40"/>
      <c r="D32" s="34">
        <f t="shared" si="0"/>
        <v>3</v>
      </c>
      <c r="E32" s="34">
        <f t="shared" si="1"/>
        <v>3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5"/>
      <c r="Y32" s="47"/>
      <c r="Z32" s="42">
        <v>3</v>
      </c>
      <c r="AA32" s="41"/>
      <c r="AB32" s="41"/>
      <c r="AC32" s="41"/>
      <c r="AD32" s="41"/>
      <c r="AE32" s="41"/>
      <c r="AF32" s="41"/>
      <c r="AG32" s="40"/>
      <c r="AH32" s="40"/>
      <c r="AI32" s="40"/>
      <c r="AJ32" s="40"/>
      <c r="AK32" s="40"/>
      <c r="AL32" s="40"/>
      <c r="AM32" s="46"/>
      <c r="AN32" s="29">
        <f t="shared" si="2"/>
        <v>0</v>
      </c>
      <c r="AO32" s="27">
        <f t="shared" si="3"/>
        <v>0</v>
      </c>
      <c r="AP32" s="27">
        <f t="shared" si="4"/>
        <v>3</v>
      </c>
      <c r="AQ32" s="27">
        <f t="shared" si="5"/>
        <v>0</v>
      </c>
      <c r="AR32" s="27">
        <f t="shared" si="6"/>
        <v>0</v>
      </c>
      <c r="AS32" s="27">
        <f t="shared" si="7"/>
        <v>0</v>
      </c>
      <c r="AT32" s="27">
        <f t="shared" si="8"/>
        <v>0</v>
      </c>
    </row>
    <row r="33" spans="1:46" ht="12.75" customHeight="1" x14ac:dyDescent="0.2">
      <c r="A33" s="39">
        <v>24</v>
      </c>
      <c r="B33" s="40"/>
      <c r="C33" s="40"/>
      <c r="D33" s="34">
        <f t="shared" si="0"/>
        <v>3</v>
      </c>
      <c r="E33" s="34">
        <f t="shared" si="1"/>
        <v>3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3"/>
      <c r="Y33" s="44"/>
      <c r="Z33" s="42">
        <v>3</v>
      </c>
      <c r="AA33" s="41"/>
      <c r="AB33" s="41"/>
      <c r="AC33" s="41"/>
      <c r="AD33" s="41"/>
      <c r="AE33" s="41"/>
      <c r="AF33" s="41"/>
      <c r="AG33" s="40"/>
      <c r="AH33" s="40"/>
      <c r="AI33" s="40"/>
      <c r="AJ33" s="40"/>
      <c r="AK33" s="40"/>
      <c r="AL33" s="40"/>
      <c r="AM33" s="46"/>
      <c r="AN33" s="29">
        <f t="shared" si="2"/>
        <v>0</v>
      </c>
      <c r="AO33" s="27">
        <f t="shared" si="3"/>
        <v>0</v>
      </c>
      <c r="AP33" s="27">
        <f t="shared" si="4"/>
        <v>3</v>
      </c>
      <c r="AQ33" s="27">
        <f t="shared" si="5"/>
        <v>0</v>
      </c>
      <c r="AR33" s="27">
        <f t="shared" si="6"/>
        <v>0</v>
      </c>
      <c r="AS33" s="27">
        <f t="shared" si="7"/>
        <v>0</v>
      </c>
      <c r="AT33" s="27">
        <f t="shared" si="8"/>
        <v>0</v>
      </c>
    </row>
    <row r="34" spans="1:46" ht="12.75" customHeight="1" x14ac:dyDescent="0.2">
      <c r="A34" s="39">
        <v>25</v>
      </c>
      <c r="B34" s="40"/>
      <c r="C34" s="40"/>
      <c r="D34" s="34">
        <f t="shared" si="0"/>
        <v>3</v>
      </c>
      <c r="E34" s="34">
        <f t="shared" si="1"/>
        <v>3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5"/>
      <c r="Y34" s="47"/>
      <c r="Z34" s="42">
        <v>3</v>
      </c>
      <c r="AA34" s="41"/>
      <c r="AB34" s="41"/>
      <c r="AC34" s="41"/>
      <c r="AD34" s="41"/>
      <c r="AE34" s="41"/>
      <c r="AF34" s="41"/>
      <c r="AG34" s="40"/>
      <c r="AH34" s="40"/>
      <c r="AI34" s="40"/>
      <c r="AJ34" s="40"/>
      <c r="AK34" s="40"/>
      <c r="AL34" s="40"/>
      <c r="AM34" s="46"/>
      <c r="AN34" s="29">
        <f t="shared" si="2"/>
        <v>0</v>
      </c>
      <c r="AO34" s="27">
        <f t="shared" si="3"/>
        <v>0</v>
      </c>
      <c r="AP34" s="27">
        <f t="shared" si="4"/>
        <v>3</v>
      </c>
      <c r="AQ34" s="27">
        <f t="shared" si="5"/>
        <v>0</v>
      </c>
      <c r="AR34" s="27">
        <f t="shared" si="6"/>
        <v>0</v>
      </c>
      <c r="AS34" s="27">
        <f t="shared" si="7"/>
        <v>0</v>
      </c>
      <c r="AT34" s="27">
        <f t="shared" si="8"/>
        <v>0</v>
      </c>
    </row>
    <row r="35" spans="1:46" ht="12.75" customHeight="1" x14ac:dyDescent="0.2">
      <c r="A35" s="39">
        <v>26</v>
      </c>
      <c r="B35" s="40"/>
      <c r="C35" s="40"/>
      <c r="D35" s="34">
        <f t="shared" si="0"/>
        <v>0</v>
      </c>
      <c r="E35" s="34">
        <f t="shared" si="1"/>
        <v>0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3"/>
      <c r="Y35" s="44"/>
      <c r="Z35" s="41"/>
      <c r="AA35" s="41"/>
      <c r="AB35" s="41"/>
      <c r="AC35" s="41"/>
      <c r="AD35" s="41"/>
      <c r="AE35" s="41"/>
      <c r="AF35" s="41"/>
      <c r="AG35" s="40"/>
      <c r="AH35" s="40"/>
      <c r="AI35" s="40"/>
      <c r="AJ35" s="40"/>
      <c r="AK35" s="40"/>
      <c r="AL35" s="40"/>
      <c r="AM35" s="46"/>
      <c r="AN35" s="29">
        <f t="shared" si="2"/>
        <v>0</v>
      </c>
      <c r="AO35" s="27">
        <f t="shared" si="3"/>
        <v>0</v>
      </c>
      <c r="AP35" s="27">
        <f t="shared" si="4"/>
        <v>0</v>
      </c>
      <c r="AQ35" s="27">
        <f t="shared" si="5"/>
        <v>0</v>
      </c>
      <c r="AR35" s="27">
        <f t="shared" si="6"/>
        <v>0</v>
      </c>
      <c r="AS35" s="27">
        <f t="shared" si="7"/>
        <v>0</v>
      </c>
      <c r="AT35" s="27">
        <f t="shared" si="8"/>
        <v>0</v>
      </c>
    </row>
    <row r="36" spans="1:46" ht="25.5" customHeight="1" x14ac:dyDescent="0.2">
      <c r="A36" s="48"/>
      <c r="B36" s="49"/>
      <c r="C36" s="49"/>
      <c r="D36" s="49"/>
      <c r="E36" s="50" t="s">
        <v>21</v>
      </c>
      <c r="F36" s="51">
        <f t="shared" ref="F36:AT36" si="9">SUM(F10:F35)/F9/$AD$3*100</f>
        <v>0</v>
      </c>
      <c r="G36" s="51">
        <f t="shared" si="9"/>
        <v>0</v>
      </c>
      <c r="H36" s="51">
        <f t="shared" si="9"/>
        <v>0</v>
      </c>
      <c r="I36" s="51">
        <f t="shared" si="9"/>
        <v>0</v>
      </c>
      <c r="J36" s="51">
        <f t="shared" si="9"/>
        <v>0</v>
      </c>
      <c r="K36" s="51">
        <f t="shared" si="9"/>
        <v>0</v>
      </c>
      <c r="L36" s="51">
        <f t="shared" si="9"/>
        <v>0</v>
      </c>
      <c r="M36" s="51">
        <f t="shared" si="9"/>
        <v>0</v>
      </c>
      <c r="N36" s="51">
        <f t="shared" si="9"/>
        <v>0</v>
      </c>
      <c r="O36" s="51">
        <f t="shared" si="9"/>
        <v>0</v>
      </c>
      <c r="P36" s="51">
        <f t="shared" si="9"/>
        <v>0</v>
      </c>
      <c r="Q36" s="51">
        <f t="shared" si="9"/>
        <v>0</v>
      </c>
      <c r="R36" s="51">
        <f t="shared" si="9"/>
        <v>0</v>
      </c>
      <c r="S36" s="51">
        <f t="shared" si="9"/>
        <v>0</v>
      </c>
      <c r="T36" s="51">
        <f t="shared" si="9"/>
        <v>0</v>
      </c>
      <c r="U36" s="51">
        <f t="shared" si="9"/>
        <v>0</v>
      </c>
      <c r="V36" s="51">
        <f t="shared" si="9"/>
        <v>50.666666666666657</v>
      </c>
      <c r="W36" s="51">
        <f t="shared" si="9"/>
        <v>0</v>
      </c>
      <c r="X36" s="51">
        <f t="shared" si="9"/>
        <v>0</v>
      </c>
      <c r="Y36" s="51">
        <f t="shared" si="9"/>
        <v>0</v>
      </c>
      <c r="Z36" s="51">
        <f t="shared" si="9"/>
        <v>100</v>
      </c>
      <c r="AA36" s="51">
        <f t="shared" si="9"/>
        <v>0</v>
      </c>
      <c r="AB36" s="51">
        <f t="shared" si="9"/>
        <v>0</v>
      </c>
      <c r="AC36" s="51">
        <f t="shared" si="9"/>
        <v>0</v>
      </c>
      <c r="AD36" s="51">
        <f t="shared" si="9"/>
        <v>0</v>
      </c>
      <c r="AE36" s="51">
        <f t="shared" si="9"/>
        <v>0</v>
      </c>
      <c r="AF36" s="51">
        <f t="shared" si="9"/>
        <v>0</v>
      </c>
      <c r="AG36" s="51">
        <f t="shared" si="9"/>
        <v>0</v>
      </c>
      <c r="AH36" s="51">
        <f t="shared" si="9"/>
        <v>0</v>
      </c>
      <c r="AI36" s="51">
        <f t="shared" si="9"/>
        <v>0</v>
      </c>
      <c r="AJ36" s="51">
        <f t="shared" si="9"/>
        <v>0</v>
      </c>
      <c r="AK36" s="51">
        <f t="shared" si="9"/>
        <v>0</v>
      </c>
      <c r="AL36" s="51">
        <f t="shared" si="9"/>
        <v>0</v>
      </c>
      <c r="AM36" s="52">
        <f t="shared" si="9"/>
        <v>0</v>
      </c>
      <c r="AN36" s="52">
        <f t="shared" si="9"/>
        <v>0</v>
      </c>
      <c r="AO36" s="52">
        <f t="shared" si="9"/>
        <v>0</v>
      </c>
      <c r="AP36" s="52">
        <f t="shared" si="9"/>
        <v>11.111111111111111</v>
      </c>
      <c r="AQ36" s="52">
        <f t="shared" si="9"/>
        <v>0</v>
      </c>
      <c r="AR36" s="52">
        <f t="shared" si="9"/>
        <v>0</v>
      </c>
      <c r="AS36" s="52">
        <f t="shared" si="9"/>
        <v>0</v>
      </c>
      <c r="AT36" s="52">
        <f t="shared" si="9"/>
        <v>7.6</v>
      </c>
    </row>
    <row r="37" spans="1:46" ht="12.75" customHeight="1" x14ac:dyDescent="0.2">
      <c r="A37" s="78" t="s">
        <v>22</v>
      </c>
      <c r="B37" s="66"/>
      <c r="C37" s="67"/>
      <c r="D37" s="53">
        <f>SUMIF(D10:D35,"&gt;1")/$AD$3</f>
        <v>4.5199999999999996</v>
      </c>
      <c r="E37" s="1"/>
      <c r="F37" s="5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M37" s="5"/>
    </row>
    <row r="38" spans="1:46" ht="12.75" customHeight="1" x14ac:dyDescent="0.2">
      <c r="A38" s="78" t="s">
        <v>23</v>
      </c>
      <c r="B38" s="66"/>
      <c r="C38" s="67"/>
      <c r="D38" s="53">
        <f>STDEV(D10:D35)</f>
        <v>1.9988458208137552</v>
      </c>
      <c r="E38" s="1"/>
      <c r="F38" s="5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M38" s="5"/>
    </row>
    <row r="39" spans="1:46" ht="12.75" customHeight="1" x14ac:dyDescent="0.2">
      <c r="A39" s="78" t="s">
        <v>24</v>
      </c>
      <c r="B39" s="66"/>
      <c r="C39" s="67"/>
      <c r="D39" s="53">
        <f>MEDIAN(D10:D35)</f>
        <v>3</v>
      </c>
      <c r="E39" s="1"/>
      <c r="F39" s="5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M39" s="5"/>
    </row>
    <row r="40" spans="1:46" ht="12.75" customHeight="1" x14ac:dyDescent="0.2">
      <c r="D40" s="1"/>
      <c r="E40" s="1"/>
      <c r="F40" s="65" t="s">
        <v>25</v>
      </c>
      <c r="G40" s="66"/>
      <c r="H40" s="67"/>
      <c r="I40" s="2"/>
      <c r="J40" s="65" t="s">
        <v>26</v>
      </c>
      <c r="K40" s="66"/>
      <c r="L40" s="6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M40" s="5"/>
    </row>
    <row r="41" spans="1:46" ht="12.75" customHeight="1" x14ac:dyDescent="0.2">
      <c r="D41" s="1"/>
      <c r="E41" s="1"/>
      <c r="F41" s="68" t="s">
        <v>27</v>
      </c>
      <c r="G41" s="67"/>
      <c r="H41" s="55"/>
      <c r="I41" s="2"/>
      <c r="J41" s="68" t="s">
        <v>28</v>
      </c>
      <c r="K41" s="67"/>
      <c r="L41" s="55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M41" s="5"/>
    </row>
    <row r="42" spans="1:46" ht="12.75" customHeight="1" x14ac:dyDescent="0.2">
      <c r="D42" s="1"/>
      <c r="E42" s="1"/>
      <c r="F42" s="68" t="s">
        <v>29</v>
      </c>
      <c r="G42" s="67"/>
      <c r="H42" s="56"/>
      <c r="I42" s="57"/>
      <c r="J42" s="68" t="s">
        <v>30</v>
      </c>
      <c r="K42" s="67"/>
      <c r="L42" s="5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M42" s="5"/>
    </row>
    <row r="43" spans="1:46" ht="12.75" customHeight="1" x14ac:dyDescent="0.2">
      <c r="D43" s="1"/>
      <c r="E43" s="1"/>
      <c r="F43" s="68" t="s">
        <v>31</v>
      </c>
      <c r="G43" s="67"/>
      <c r="H43" s="58"/>
      <c r="I43" s="2"/>
      <c r="J43" s="68" t="s">
        <v>32</v>
      </c>
      <c r="K43" s="67"/>
      <c r="L43" s="5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M43" s="5"/>
    </row>
    <row r="44" spans="1:46" ht="12.75" customHeight="1" x14ac:dyDescent="0.2">
      <c r="D44" s="1"/>
      <c r="E44" s="1"/>
      <c r="F44" s="68" t="s">
        <v>33</v>
      </c>
      <c r="G44" s="67"/>
      <c r="H44" s="6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M44" s="5"/>
    </row>
    <row r="45" spans="1:46" ht="12.75" customHeight="1" x14ac:dyDescent="0.2">
      <c r="D45" s="1"/>
      <c r="E45" s="1"/>
      <c r="F45" s="68" t="s">
        <v>34</v>
      </c>
      <c r="G45" s="67"/>
      <c r="H45" s="59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M45" s="5"/>
    </row>
    <row r="46" spans="1:46" ht="12.75" customHeight="1" x14ac:dyDescent="0.2"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M46" s="5"/>
    </row>
    <row r="47" spans="1:46" ht="12.75" customHeight="1" x14ac:dyDescent="0.2"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M47" s="5"/>
    </row>
    <row r="48" spans="1:46" ht="12.75" customHeight="1" x14ac:dyDescent="0.2"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M48" s="5"/>
    </row>
    <row r="49" spans="4:39" ht="12.75" customHeight="1" x14ac:dyDescent="0.2"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M49" s="5"/>
    </row>
    <row r="50" spans="4:39" ht="12.75" customHeight="1" x14ac:dyDescent="0.2"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M50" s="5"/>
    </row>
    <row r="51" spans="4:39" ht="12.75" customHeight="1" x14ac:dyDescent="0.2"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M51" s="5"/>
    </row>
    <row r="52" spans="4:39" ht="12.75" customHeight="1" x14ac:dyDescent="0.2"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M52" s="5"/>
    </row>
    <row r="53" spans="4:39" ht="12.75" customHeight="1" x14ac:dyDescent="0.2"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M53" s="5"/>
    </row>
    <row r="54" spans="4:39" ht="12.75" customHeight="1" x14ac:dyDescent="0.2"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M54" s="5"/>
    </row>
    <row r="55" spans="4:39" ht="12.75" customHeight="1" x14ac:dyDescent="0.2"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M55" s="5"/>
    </row>
    <row r="56" spans="4:39" ht="12.75" customHeight="1" x14ac:dyDescent="0.2"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M56" s="5"/>
    </row>
    <row r="57" spans="4:39" ht="12.75" customHeight="1" x14ac:dyDescent="0.2"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M57" s="5"/>
    </row>
    <row r="58" spans="4:39" ht="12.75" customHeight="1" x14ac:dyDescent="0.2"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M58" s="5"/>
    </row>
    <row r="59" spans="4:39" ht="12.75" customHeight="1" x14ac:dyDescent="0.2"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M59" s="5"/>
    </row>
    <row r="60" spans="4:39" ht="12.75" customHeight="1" x14ac:dyDescent="0.2"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M60" s="5"/>
    </row>
    <row r="61" spans="4:39" ht="12.75" customHeight="1" x14ac:dyDescent="0.2"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M61" s="5"/>
    </row>
    <row r="62" spans="4:39" ht="12.75" customHeight="1" x14ac:dyDescent="0.2"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M62" s="5"/>
    </row>
    <row r="63" spans="4:39" ht="12.75" customHeight="1" x14ac:dyDescent="0.2"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M63" s="5"/>
    </row>
    <row r="64" spans="4:39" ht="12.75" customHeight="1" x14ac:dyDescent="0.2"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M64" s="5"/>
    </row>
    <row r="65" spans="4:39" ht="12.75" customHeight="1" x14ac:dyDescent="0.2"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M65" s="5"/>
    </row>
    <row r="66" spans="4:39" ht="12.75" customHeight="1" x14ac:dyDescent="0.2"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M66" s="5"/>
    </row>
    <row r="67" spans="4:39" ht="12.75" customHeight="1" x14ac:dyDescent="0.2"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M67" s="5"/>
    </row>
    <row r="68" spans="4:39" ht="12.75" customHeight="1" x14ac:dyDescent="0.2"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M68" s="5"/>
    </row>
    <row r="69" spans="4:39" ht="12.75" customHeight="1" x14ac:dyDescent="0.2"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M69" s="5"/>
    </row>
    <row r="70" spans="4:39" ht="12.75" customHeight="1" x14ac:dyDescent="0.2"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M70" s="5"/>
    </row>
    <row r="71" spans="4:39" ht="12.75" customHeight="1" x14ac:dyDescent="0.2"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M71" s="5"/>
    </row>
    <row r="72" spans="4:39" ht="12.75" customHeight="1" x14ac:dyDescent="0.2"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M72" s="5"/>
    </row>
    <row r="73" spans="4:39" ht="12.75" customHeight="1" x14ac:dyDescent="0.2"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M73" s="5"/>
    </row>
    <row r="74" spans="4:39" ht="12.75" customHeight="1" x14ac:dyDescent="0.2"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M74" s="5"/>
    </row>
    <row r="75" spans="4:39" ht="12.75" customHeight="1" x14ac:dyDescent="0.2"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M75" s="5"/>
    </row>
    <row r="76" spans="4:39" ht="12.75" customHeight="1" x14ac:dyDescent="0.2"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M76" s="5"/>
    </row>
    <row r="77" spans="4:39" ht="12.75" customHeight="1" x14ac:dyDescent="0.2"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M77" s="5"/>
    </row>
    <row r="78" spans="4:39" ht="12.75" customHeight="1" x14ac:dyDescent="0.2"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M78" s="5"/>
    </row>
    <row r="79" spans="4:39" ht="12.75" customHeight="1" x14ac:dyDescent="0.2"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M79" s="5"/>
    </row>
    <row r="80" spans="4:39" ht="12.75" customHeight="1" x14ac:dyDescent="0.2"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M80" s="5"/>
    </row>
    <row r="81" spans="4:39" ht="12.75" customHeight="1" x14ac:dyDescent="0.2"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M81" s="5"/>
    </row>
    <row r="82" spans="4:39" ht="12.75" customHeight="1" x14ac:dyDescent="0.2"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M82" s="5"/>
    </row>
    <row r="83" spans="4:39" ht="12.75" customHeight="1" x14ac:dyDescent="0.2"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M83" s="5"/>
    </row>
    <row r="84" spans="4:39" ht="12.75" customHeight="1" x14ac:dyDescent="0.2"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M84" s="5"/>
    </row>
    <row r="85" spans="4:39" ht="12.75" customHeight="1" x14ac:dyDescent="0.2"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M85" s="5"/>
    </row>
    <row r="86" spans="4:39" ht="12.75" customHeight="1" x14ac:dyDescent="0.2"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M86" s="5"/>
    </row>
    <row r="87" spans="4:39" ht="15.75" customHeight="1" x14ac:dyDescent="0.2">
      <c r="AM87" s="5"/>
    </row>
    <row r="88" spans="4:39" ht="15.75" customHeight="1" x14ac:dyDescent="0.2">
      <c r="AM88" s="5"/>
    </row>
    <row r="89" spans="4:39" ht="15.75" customHeight="1" x14ac:dyDescent="0.2">
      <c r="AM89" s="5"/>
    </row>
    <row r="90" spans="4:39" ht="15.75" customHeight="1" x14ac:dyDescent="0.2">
      <c r="AM90" s="5"/>
    </row>
    <row r="91" spans="4:39" ht="15.75" customHeight="1" x14ac:dyDescent="0.2">
      <c r="AM91" s="5"/>
    </row>
    <row r="92" spans="4:39" ht="15.75" customHeight="1" x14ac:dyDescent="0.2">
      <c r="AM92" s="5"/>
    </row>
    <row r="93" spans="4:39" ht="15.75" customHeight="1" x14ac:dyDescent="0.2">
      <c r="AM93" s="5"/>
    </row>
    <row r="94" spans="4:39" ht="15.75" customHeight="1" x14ac:dyDescent="0.2">
      <c r="AM94" s="5"/>
    </row>
    <row r="95" spans="4:39" ht="15.75" customHeight="1" x14ac:dyDescent="0.2">
      <c r="AM95" s="5"/>
    </row>
    <row r="96" spans="4:39" ht="15.75" customHeight="1" x14ac:dyDescent="0.2">
      <c r="AM96" s="5"/>
    </row>
    <row r="97" spans="39:39" ht="15.75" customHeight="1" x14ac:dyDescent="0.2">
      <c r="AM97" s="5"/>
    </row>
    <row r="98" spans="39:39" ht="15.75" customHeight="1" x14ac:dyDescent="0.2">
      <c r="AM98" s="5"/>
    </row>
    <row r="99" spans="39:39" ht="15.75" customHeight="1" x14ac:dyDescent="0.2">
      <c r="AM99" s="5"/>
    </row>
    <row r="100" spans="39:39" ht="15.75" customHeight="1" x14ac:dyDescent="0.2">
      <c r="AM100" s="5"/>
    </row>
    <row r="101" spans="39:39" ht="15.75" customHeight="1" x14ac:dyDescent="0.2">
      <c r="AM101" s="5"/>
    </row>
    <row r="102" spans="39:39" ht="15.75" customHeight="1" x14ac:dyDescent="0.2">
      <c r="AM102" s="5"/>
    </row>
    <row r="103" spans="39:39" ht="15.75" customHeight="1" x14ac:dyDescent="0.2">
      <c r="AM103" s="5"/>
    </row>
    <row r="104" spans="39:39" ht="15.75" customHeight="1" x14ac:dyDescent="0.2">
      <c r="AM104" s="5"/>
    </row>
    <row r="105" spans="39:39" ht="15.75" customHeight="1" x14ac:dyDescent="0.2">
      <c r="AM105" s="5"/>
    </row>
    <row r="106" spans="39:39" ht="15.75" customHeight="1" x14ac:dyDescent="0.2">
      <c r="AM106" s="5"/>
    </row>
    <row r="107" spans="39:39" ht="15.75" customHeight="1" x14ac:dyDescent="0.2">
      <c r="AM107" s="5"/>
    </row>
    <row r="108" spans="39:39" ht="15.75" customHeight="1" x14ac:dyDescent="0.2">
      <c r="AM108" s="5"/>
    </row>
    <row r="109" spans="39:39" ht="15.75" customHeight="1" x14ac:dyDescent="0.2">
      <c r="AM109" s="5"/>
    </row>
    <row r="110" spans="39:39" ht="15.75" customHeight="1" x14ac:dyDescent="0.2">
      <c r="AM110" s="5"/>
    </row>
    <row r="111" spans="39:39" ht="15.75" customHeight="1" x14ac:dyDescent="0.2">
      <c r="AM111" s="5"/>
    </row>
    <row r="112" spans="39:39" ht="15.75" customHeight="1" x14ac:dyDescent="0.2">
      <c r="AM112" s="5"/>
    </row>
    <row r="113" spans="39:39" ht="15.75" customHeight="1" x14ac:dyDescent="0.2">
      <c r="AM113" s="5"/>
    </row>
    <row r="114" spans="39:39" ht="15.75" customHeight="1" x14ac:dyDescent="0.2">
      <c r="AM114" s="5"/>
    </row>
    <row r="115" spans="39:39" ht="15.75" customHeight="1" x14ac:dyDescent="0.2">
      <c r="AM115" s="5"/>
    </row>
    <row r="116" spans="39:39" ht="15.75" customHeight="1" x14ac:dyDescent="0.2">
      <c r="AM116" s="5"/>
    </row>
    <row r="117" spans="39:39" ht="15.75" customHeight="1" x14ac:dyDescent="0.2">
      <c r="AM117" s="5"/>
    </row>
    <row r="118" spans="39:39" ht="15.75" customHeight="1" x14ac:dyDescent="0.2">
      <c r="AM118" s="5"/>
    </row>
    <row r="119" spans="39:39" ht="15.75" customHeight="1" x14ac:dyDescent="0.2">
      <c r="AM119" s="5"/>
    </row>
    <row r="120" spans="39:39" ht="15.75" customHeight="1" x14ac:dyDescent="0.2">
      <c r="AM120" s="5"/>
    </row>
    <row r="121" spans="39:39" ht="15.75" customHeight="1" x14ac:dyDescent="0.2">
      <c r="AM121" s="5"/>
    </row>
    <row r="122" spans="39:39" ht="15.75" customHeight="1" x14ac:dyDescent="0.2">
      <c r="AM122" s="5"/>
    </row>
    <row r="123" spans="39:39" ht="15.75" customHeight="1" x14ac:dyDescent="0.2">
      <c r="AM123" s="5"/>
    </row>
    <row r="124" spans="39:39" ht="15.75" customHeight="1" x14ac:dyDescent="0.2">
      <c r="AM124" s="5"/>
    </row>
    <row r="125" spans="39:39" ht="15.75" customHeight="1" x14ac:dyDescent="0.2">
      <c r="AM125" s="5"/>
    </row>
    <row r="126" spans="39:39" ht="15.75" customHeight="1" x14ac:dyDescent="0.2">
      <c r="AM126" s="5"/>
    </row>
    <row r="127" spans="39:39" ht="15.75" customHeight="1" x14ac:dyDescent="0.2">
      <c r="AM127" s="5"/>
    </row>
    <row r="128" spans="39:39" ht="15.75" customHeight="1" x14ac:dyDescent="0.2">
      <c r="AM128" s="5"/>
    </row>
    <row r="129" spans="39:39" ht="15.75" customHeight="1" x14ac:dyDescent="0.2">
      <c r="AM129" s="5"/>
    </row>
    <row r="130" spans="39:39" ht="15.75" customHeight="1" x14ac:dyDescent="0.2">
      <c r="AM130" s="5"/>
    </row>
    <row r="131" spans="39:39" ht="15.75" customHeight="1" x14ac:dyDescent="0.2">
      <c r="AM131" s="5"/>
    </row>
    <row r="132" spans="39:39" ht="15.75" customHeight="1" x14ac:dyDescent="0.2">
      <c r="AM132" s="5"/>
    </row>
    <row r="133" spans="39:39" ht="15.75" customHeight="1" x14ac:dyDescent="0.2">
      <c r="AM133" s="5"/>
    </row>
    <row r="134" spans="39:39" ht="15.75" customHeight="1" x14ac:dyDescent="0.2">
      <c r="AM134" s="5"/>
    </row>
    <row r="135" spans="39:39" ht="15.75" customHeight="1" x14ac:dyDescent="0.2">
      <c r="AM135" s="5"/>
    </row>
    <row r="136" spans="39:39" ht="15.75" customHeight="1" x14ac:dyDescent="0.2">
      <c r="AM136" s="5"/>
    </row>
    <row r="137" spans="39:39" ht="15.75" customHeight="1" x14ac:dyDescent="0.2">
      <c r="AM137" s="5"/>
    </row>
    <row r="138" spans="39:39" ht="15.75" customHeight="1" x14ac:dyDescent="0.2">
      <c r="AM138" s="5"/>
    </row>
    <row r="139" spans="39:39" ht="15.75" customHeight="1" x14ac:dyDescent="0.2">
      <c r="AM139" s="5"/>
    </row>
    <row r="140" spans="39:39" ht="15.75" customHeight="1" x14ac:dyDescent="0.2">
      <c r="AM140" s="5"/>
    </row>
    <row r="141" spans="39:39" ht="15.75" customHeight="1" x14ac:dyDescent="0.2">
      <c r="AM141" s="5"/>
    </row>
    <row r="142" spans="39:39" ht="15.75" customHeight="1" x14ac:dyDescent="0.2">
      <c r="AM142" s="5"/>
    </row>
    <row r="143" spans="39:39" ht="15.75" customHeight="1" x14ac:dyDescent="0.2">
      <c r="AM143" s="5"/>
    </row>
    <row r="144" spans="39:39" ht="15.75" customHeight="1" x14ac:dyDescent="0.2">
      <c r="AM144" s="5"/>
    </row>
    <row r="145" spans="39:39" ht="15.75" customHeight="1" x14ac:dyDescent="0.2">
      <c r="AM145" s="5"/>
    </row>
    <row r="146" spans="39:39" ht="15.75" customHeight="1" x14ac:dyDescent="0.2">
      <c r="AM146" s="5"/>
    </row>
    <row r="147" spans="39:39" ht="15.75" customHeight="1" x14ac:dyDescent="0.2">
      <c r="AM147" s="5"/>
    </row>
    <row r="148" spans="39:39" ht="15.75" customHeight="1" x14ac:dyDescent="0.2">
      <c r="AM148" s="5"/>
    </row>
    <row r="149" spans="39:39" ht="15.75" customHeight="1" x14ac:dyDescent="0.2">
      <c r="AM149" s="5"/>
    </row>
    <row r="150" spans="39:39" ht="15.75" customHeight="1" x14ac:dyDescent="0.2">
      <c r="AM150" s="5"/>
    </row>
    <row r="151" spans="39:39" ht="15.75" customHeight="1" x14ac:dyDescent="0.2">
      <c r="AM151" s="5"/>
    </row>
    <row r="152" spans="39:39" ht="15.75" customHeight="1" x14ac:dyDescent="0.2">
      <c r="AM152" s="5"/>
    </row>
    <row r="153" spans="39:39" ht="15.75" customHeight="1" x14ac:dyDescent="0.2">
      <c r="AM153" s="5"/>
    </row>
    <row r="154" spans="39:39" ht="15.75" customHeight="1" x14ac:dyDescent="0.2">
      <c r="AM154" s="5"/>
    </row>
    <row r="155" spans="39:39" ht="15.75" customHeight="1" x14ac:dyDescent="0.2">
      <c r="AM155" s="5"/>
    </row>
    <row r="156" spans="39:39" ht="15.75" customHeight="1" x14ac:dyDescent="0.2">
      <c r="AM156" s="5"/>
    </row>
    <row r="157" spans="39:39" ht="15.75" customHeight="1" x14ac:dyDescent="0.2">
      <c r="AM157" s="5"/>
    </row>
    <row r="158" spans="39:39" ht="15.75" customHeight="1" x14ac:dyDescent="0.2">
      <c r="AM158" s="5"/>
    </row>
    <row r="159" spans="39:39" ht="15.75" customHeight="1" x14ac:dyDescent="0.2">
      <c r="AM159" s="5"/>
    </row>
    <row r="160" spans="39:39" ht="15.75" customHeight="1" x14ac:dyDescent="0.2">
      <c r="AM160" s="5"/>
    </row>
    <row r="161" spans="39:39" ht="15.75" customHeight="1" x14ac:dyDescent="0.2">
      <c r="AM161" s="5"/>
    </row>
    <row r="162" spans="39:39" ht="15.75" customHeight="1" x14ac:dyDescent="0.2">
      <c r="AM162" s="5"/>
    </row>
    <row r="163" spans="39:39" ht="15.75" customHeight="1" x14ac:dyDescent="0.2">
      <c r="AM163" s="5"/>
    </row>
    <row r="164" spans="39:39" ht="15.75" customHeight="1" x14ac:dyDescent="0.2">
      <c r="AM164" s="5"/>
    </row>
    <row r="165" spans="39:39" ht="15.75" customHeight="1" x14ac:dyDescent="0.2">
      <c r="AM165" s="5"/>
    </row>
    <row r="166" spans="39:39" ht="15.75" customHeight="1" x14ac:dyDescent="0.2">
      <c r="AM166" s="5"/>
    </row>
    <row r="167" spans="39:39" ht="15.75" customHeight="1" x14ac:dyDescent="0.2">
      <c r="AM167" s="5"/>
    </row>
    <row r="168" spans="39:39" ht="15.75" customHeight="1" x14ac:dyDescent="0.2">
      <c r="AM168" s="5"/>
    </row>
    <row r="169" spans="39:39" ht="15.75" customHeight="1" x14ac:dyDescent="0.2">
      <c r="AM169" s="5"/>
    </row>
    <row r="170" spans="39:39" ht="15.75" customHeight="1" x14ac:dyDescent="0.2">
      <c r="AM170" s="5"/>
    </row>
    <row r="171" spans="39:39" ht="15.75" customHeight="1" x14ac:dyDescent="0.2">
      <c r="AM171" s="5"/>
    </row>
    <row r="172" spans="39:39" ht="15.75" customHeight="1" x14ac:dyDescent="0.2">
      <c r="AM172" s="5"/>
    </row>
    <row r="173" spans="39:39" ht="15.75" customHeight="1" x14ac:dyDescent="0.2">
      <c r="AM173" s="5"/>
    </row>
    <row r="174" spans="39:39" ht="15.75" customHeight="1" x14ac:dyDescent="0.2">
      <c r="AM174" s="5"/>
    </row>
    <row r="175" spans="39:39" ht="15.75" customHeight="1" x14ac:dyDescent="0.2">
      <c r="AM175" s="5"/>
    </row>
    <row r="176" spans="39:39" ht="15.75" customHeight="1" x14ac:dyDescent="0.2">
      <c r="AM176" s="5"/>
    </row>
    <row r="177" spans="39:39" ht="15.75" customHeight="1" x14ac:dyDescent="0.2">
      <c r="AM177" s="5"/>
    </row>
    <row r="178" spans="39:39" ht="15.75" customHeight="1" x14ac:dyDescent="0.2">
      <c r="AM178" s="5"/>
    </row>
    <row r="179" spans="39:39" ht="15.75" customHeight="1" x14ac:dyDescent="0.2">
      <c r="AM179" s="5"/>
    </row>
    <row r="180" spans="39:39" ht="15.75" customHeight="1" x14ac:dyDescent="0.2">
      <c r="AM180" s="5"/>
    </row>
    <row r="181" spans="39:39" ht="15.75" customHeight="1" x14ac:dyDescent="0.2">
      <c r="AM181" s="5"/>
    </row>
    <row r="182" spans="39:39" ht="15.75" customHeight="1" x14ac:dyDescent="0.2">
      <c r="AM182" s="5"/>
    </row>
    <row r="183" spans="39:39" ht="15.75" customHeight="1" x14ac:dyDescent="0.2">
      <c r="AM183" s="5"/>
    </row>
    <row r="184" spans="39:39" ht="15.75" customHeight="1" x14ac:dyDescent="0.2">
      <c r="AM184" s="5"/>
    </row>
    <row r="185" spans="39:39" ht="15.75" customHeight="1" x14ac:dyDescent="0.2">
      <c r="AM185" s="5"/>
    </row>
    <row r="186" spans="39:39" ht="15.75" customHeight="1" x14ac:dyDescent="0.2">
      <c r="AM186" s="5"/>
    </row>
    <row r="187" spans="39:39" ht="15.75" customHeight="1" x14ac:dyDescent="0.2">
      <c r="AM187" s="5"/>
    </row>
    <row r="188" spans="39:39" ht="15.75" customHeight="1" x14ac:dyDescent="0.2">
      <c r="AM188" s="5"/>
    </row>
    <row r="189" spans="39:39" ht="15.75" customHeight="1" x14ac:dyDescent="0.2">
      <c r="AM189" s="5"/>
    </row>
    <row r="190" spans="39:39" ht="15.75" customHeight="1" x14ac:dyDescent="0.2">
      <c r="AM190" s="5"/>
    </row>
    <row r="191" spans="39:39" ht="15.75" customHeight="1" x14ac:dyDescent="0.2">
      <c r="AM191" s="5"/>
    </row>
    <row r="192" spans="39:39" ht="15.75" customHeight="1" x14ac:dyDescent="0.2">
      <c r="AM192" s="5"/>
    </row>
    <row r="193" spans="39:39" ht="15.75" customHeight="1" x14ac:dyDescent="0.2">
      <c r="AM193" s="5"/>
    </row>
    <row r="194" spans="39:39" ht="15.75" customHeight="1" x14ac:dyDescent="0.2">
      <c r="AM194" s="5"/>
    </row>
    <row r="195" spans="39:39" ht="15.75" customHeight="1" x14ac:dyDescent="0.2">
      <c r="AM195" s="5"/>
    </row>
    <row r="196" spans="39:39" ht="15.75" customHeight="1" x14ac:dyDescent="0.2">
      <c r="AM196" s="5"/>
    </row>
    <row r="197" spans="39:39" ht="15.75" customHeight="1" x14ac:dyDescent="0.2">
      <c r="AM197" s="5"/>
    </row>
    <row r="198" spans="39:39" ht="15.75" customHeight="1" x14ac:dyDescent="0.2">
      <c r="AM198" s="5"/>
    </row>
    <row r="199" spans="39:39" ht="15.75" customHeight="1" x14ac:dyDescent="0.2">
      <c r="AM199" s="5"/>
    </row>
    <row r="200" spans="39:39" ht="15.75" customHeight="1" x14ac:dyDescent="0.2">
      <c r="AM200" s="5"/>
    </row>
    <row r="201" spans="39:39" ht="15.75" customHeight="1" x14ac:dyDescent="0.2">
      <c r="AM201" s="5"/>
    </row>
    <row r="202" spans="39:39" ht="15.75" customHeight="1" x14ac:dyDescent="0.2">
      <c r="AM202" s="5"/>
    </row>
    <row r="203" spans="39:39" ht="15.75" customHeight="1" x14ac:dyDescent="0.2">
      <c r="AM203" s="5"/>
    </row>
    <row r="204" spans="39:39" ht="15.75" customHeight="1" x14ac:dyDescent="0.2">
      <c r="AM204" s="5"/>
    </row>
    <row r="205" spans="39:39" ht="15.75" customHeight="1" x14ac:dyDescent="0.2">
      <c r="AM205" s="5"/>
    </row>
    <row r="206" spans="39:39" ht="15.75" customHeight="1" x14ac:dyDescent="0.2">
      <c r="AM206" s="5"/>
    </row>
    <row r="207" spans="39:39" ht="15.75" customHeight="1" x14ac:dyDescent="0.2">
      <c r="AM207" s="5"/>
    </row>
    <row r="208" spans="39:39" ht="15.75" customHeight="1" x14ac:dyDescent="0.2">
      <c r="AM208" s="5"/>
    </row>
    <row r="209" spans="39:39" ht="15.75" customHeight="1" x14ac:dyDescent="0.2">
      <c r="AM209" s="5"/>
    </row>
    <row r="210" spans="39:39" ht="15.75" customHeight="1" x14ac:dyDescent="0.2">
      <c r="AM210" s="5"/>
    </row>
    <row r="211" spans="39:39" ht="15.75" customHeight="1" x14ac:dyDescent="0.2">
      <c r="AM211" s="5"/>
    </row>
    <row r="212" spans="39:39" ht="15.75" customHeight="1" x14ac:dyDescent="0.2">
      <c r="AM212" s="5"/>
    </row>
    <row r="213" spans="39:39" ht="15.75" customHeight="1" x14ac:dyDescent="0.2">
      <c r="AM213" s="5"/>
    </row>
    <row r="214" spans="39:39" ht="15.75" customHeight="1" x14ac:dyDescent="0.2">
      <c r="AM214" s="5"/>
    </row>
    <row r="215" spans="39:39" ht="15.75" customHeight="1" x14ac:dyDescent="0.2">
      <c r="AM215" s="5"/>
    </row>
    <row r="216" spans="39:39" ht="15.75" customHeight="1" x14ac:dyDescent="0.2">
      <c r="AM216" s="5"/>
    </row>
    <row r="217" spans="39:39" ht="15.75" customHeight="1" x14ac:dyDescent="0.2">
      <c r="AM217" s="5"/>
    </row>
    <row r="218" spans="39:39" ht="15.75" customHeight="1" x14ac:dyDescent="0.2">
      <c r="AM218" s="5"/>
    </row>
    <row r="219" spans="39:39" ht="15.75" customHeight="1" x14ac:dyDescent="0.2">
      <c r="AM219" s="5"/>
    </row>
    <row r="220" spans="39:39" ht="15.75" customHeight="1" x14ac:dyDescent="0.2">
      <c r="AM220" s="5"/>
    </row>
    <row r="221" spans="39:39" ht="15.75" customHeight="1" x14ac:dyDescent="0.2">
      <c r="AM221" s="5"/>
    </row>
    <row r="222" spans="39:39" ht="15.75" customHeight="1" x14ac:dyDescent="0.2">
      <c r="AM222" s="5"/>
    </row>
    <row r="223" spans="39:39" ht="15.75" customHeight="1" x14ac:dyDescent="0.2">
      <c r="AM223" s="5"/>
    </row>
    <row r="224" spans="39:39" ht="15.75" customHeight="1" x14ac:dyDescent="0.2">
      <c r="AM224" s="5"/>
    </row>
    <row r="225" spans="39:39" ht="15.75" customHeight="1" x14ac:dyDescent="0.2">
      <c r="AM225" s="5"/>
    </row>
    <row r="226" spans="39:39" ht="15.75" customHeight="1" x14ac:dyDescent="0.2">
      <c r="AM226" s="5"/>
    </row>
    <row r="227" spans="39:39" ht="15.75" customHeight="1" x14ac:dyDescent="0.2">
      <c r="AM227" s="5"/>
    </row>
    <row r="228" spans="39:39" ht="15.75" customHeight="1" x14ac:dyDescent="0.2">
      <c r="AM228" s="5"/>
    </row>
    <row r="229" spans="39:39" ht="15.75" customHeight="1" x14ac:dyDescent="0.2">
      <c r="AM229" s="5"/>
    </row>
    <row r="230" spans="39:39" ht="15.75" customHeight="1" x14ac:dyDescent="0.2">
      <c r="AM230" s="5"/>
    </row>
    <row r="231" spans="39:39" ht="15.75" customHeight="1" x14ac:dyDescent="0.2">
      <c r="AM231" s="5"/>
    </row>
    <row r="232" spans="39:39" ht="15.75" customHeight="1" x14ac:dyDescent="0.2">
      <c r="AM232" s="5"/>
    </row>
    <row r="233" spans="39:39" ht="15.75" customHeight="1" x14ac:dyDescent="0.2">
      <c r="AM233" s="5"/>
    </row>
    <row r="234" spans="39:39" ht="15.75" customHeight="1" x14ac:dyDescent="0.2">
      <c r="AM234" s="5"/>
    </row>
    <row r="235" spans="39:39" ht="15.75" customHeight="1" x14ac:dyDescent="0.2">
      <c r="AM235" s="5"/>
    </row>
    <row r="236" spans="39:39" ht="15.75" customHeight="1" x14ac:dyDescent="0.2">
      <c r="AM236" s="5"/>
    </row>
    <row r="237" spans="39:39" ht="15.75" customHeight="1" x14ac:dyDescent="0.2">
      <c r="AM237" s="5"/>
    </row>
    <row r="238" spans="39:39" ht="15.75" customHeight="1" x14ac:dyDescent="0.2">
      <c r="AM238" s="5"/>
    </row>
    <row r="239" spans="39:39" ht="15.75" customHeight="1" x14ac:dyDescent="0.2">
      <c r="AM239" s="5"/>
    </row>
    <row r="240" spans="39:39" ht="15.75" customHeight="1" x14ac:dyDescent="0.2">
      <c r="AM240" s="5"/>
    </row>
    <row r="241" spans="39:39" ht="15.75" customHeight="1" x14ac:dyDescent="0.2">
      <c r="AM241" s="5"/>
    </row>
    <row r="242" spans="39:39" ht="15.75" customHeight="1" x14ac:dyDescent="0.2">
      <c r="AM242" s="5"/>
    </row>
    <row r="243" spans="39:39" ht="15.75" customHeight="1" x14ac:dyDescent="0.2">
      <c r="AM243" s="5"/>
    </row>
    <row r="244" spans="39:39" ht="15.75" customHeight="1" x14ac:dyDescent="0.2">
      <c r="AM244" s="5"/>
    </row>
    <row r="245" spans="39:39" ht="15.75" customHeight="1" x14ac:dyDescent="0.2">
      <c r="AM245" s="5"/>
    </row>
    <row r="246" spans="39:39" ht="15.75" customHeight="1" x14ac:dyDescent="0.2">
      <c r="AM246" s="5"/>
    </row>
    <row r="247" spans="39:39" ht="15.75" customHeight="1" x14ac:dyDescent="0.2">
      <c r="AM247" s="5"/>
    </row>
    <row r="248" spans="39:39" ht="15.75" customHeight="1" x14ac:dyDescent="0.2">
      <c r="AM248" s="5"/>
    </row>
    <row r="249" spans="39:39" ht="15.75" customHeight="1" x14ac:dyDescent="0.2">
      <c r="AM249" s="5"/>
    </row>
    <row r="250" spans="39:39" ht="15.75" customHeight="1" x14ac:dyDescent="0.2">
      <c r="AM250" s="5"/>
    </row>
    <row r="251" spans="39:39" ht="15.75" customHeight="1" x14ac:dyDescent="0.2">
      <c r="AM251" s="5"/>
    </row>
    <row r="252" spans="39:39" ht="15.75" customHeight="1" x14ac:dyDescent="0.2">
      <c r="AM252" s="5"/>
    </row>
    <row r="253" spans="39:39" ht="15.75" customHeight="1" x14ac:dyDescent="0.2">
      <c r="AM253" s="5"/>
    </row>
    <row r="254" spans="39:39" ht="15.75" customHeight="1" x14ac:dyDescent="0.2">
      <c r="AM254" s="5"/>
    </row>
    <row r="255" spans="39:39" ht="15.75" customHeight="1" x14ac:dyDescent="0.2">
      <c r="AM255" s="5"/>
    </row>
    <row r="256" spans="39:39" ht="15.75" customHeight="1" x14ac:dyDescent="0.2">
      <c r="AM256" s="5"/>
    </row>
    <row r="257" spans="39:39" ht="15.75" customHeight="1" x14ac:dyDescent="0.2">
      <c r="AM257" s="5"/>
    </row>
    <row r="258" spans="39:39" ht="15.75" customHeight="1" x14ac:dyDescent="0.2">
      <c r="AM258" s="5"/>
    </row>
    <row r="259" spans="39:39" ht="15.75" customHeight="1" x14ac:dyDescent="0.2">
      <c r="AM259" s="5"/>
    </row>
    <row r="260" spans="39:39" ht="15.75" customHeight="1" x14ac:dyDescent="0.2">
      <c r="AM260" s="5"/>
    </row>
    <row r="261" spans="39:39" ht="15.75" customHeight="1" x14ac:dyDescent="0.2">
      <c r="AM261" s="5"/>
    </row>
    <row r="262" spans="39:39" ht="15.75" customHeight="1" x14ac:dyDescent="0.2">
      <c r="AM262" s="5"/>
    </row>
    <row r="263" spans="39:39" ht="15.75" customHeight="1" x14ac:dyDescent="0.2">
      <c r="AM263" s="5"/>
    </row>
    <row r="264" spans="39:39" ht="15.75" customHeight="1" x14ac:dyDescent="0.2">
      <c r="AM264" s="5"/>
    </row>
    <row r="265" spans="39:39" ht="15.75" customHeight="1" x14ac:dyDescent="0.2">
      <c r="AM265" s="5"/>
    </row>
    <row r="266" spans="39:39" ht="15.75" customHeight="1" x14ac:dyDescent="0.2">
      <c r="AM266" s="5"/>
    </row>
    <row r="267" spans="39:39" ht="15.75" customHeight="1" x14ac:dyDescent="0.2">
      <c r="AM267" s="5"/>
    </row>
    <row r="268" spans="39:39" ht="15.75" customHeight="1" x14ac:dyDescent="0.2">
      <c r="AM268" s="5"/>
    </row>
    <row r="269" spans="39:39" ht="15.75" customHeight="1" x14ac:dyDescent="0.2">
      <c r="AM269" s="5"/>
    </row>
    <row r="270" spans="39:39" ht="15.75" customHeight="1" x14ac:dyDescent="0.2">
      <c r="AM270" s="5"/>
    </row>
    <row r="271" spans="39:39" ht="15.75" customHeight="1" x14ac:dyDescent="0.2">
      <c r="AM271" s="5"/>
    </row>
    <row r="272" spans="39:39" ht="15.75" customHeight="1" x14ac:dyDescent="0.2">
      <c r="AM272" s="5"/>
    </row>
    <row r="273" spans="39:39" ht="15.75" customHeight="1" x14ac:dyDescent="0.2">
      <c r="AM273" s="5"/>
    </row>
    <row r="274" spans="39:39" ht="15.75" customHeight="1" x14ac:dyDescent="0.2">
      <c r="AM274" s="5"/>
    </row>
    <row r="275" spans="39:39" ht="15.75" customHeight="1" x14ac:dyDescent="0.2">
      <c r="AM275" s="5"/>
    </row>
    <row r="276" spans="39:39" ht="15.75" customHeight="1" x14ac:dyDescent="0.2">
      <c r="AM276" s="5"/>
    </row>
    <row r="277" spans="39:39" ht="15.75" customHeight="1" x14ac:dyDescent="0.2">
      <c r="AM277" s="5"/>
    </row>
    <row r="278" spans="39:39" ht="15.75" customHeight="1" x14ac:dyDescent="0.2">
      <c r="AM278" s="5"/>
    </row>
    <row r="279" spans="39:39" ht="15.75" customHeight="1" x14ac:dyDescent="0.2">
      <c r="AM279" s="5"/>
    </row>
    <row r="280" spans="39:39" ht="15.75" customHeight="1" x14ac:dyDescent="0.2">
      <c r="AM280" s="5"/>
    </row>
    <row r="281" spans="39:39" ht="15.75" customHeight="1" x14ac:dyDescent="0.2">
      <c r="AM281" s="5"/>
    </row>
    <row r="282" spans="39:39" ht="15.75" customHeight="1" x14ac:dyDescent="0.2">
      <c r="AM282" s="5"/>
    </row>
    <row r="283" spans="39:39" ht="15.75" customHeight="1" x14ac:dyDescent="0.2">
      <c r="AM283" s="5"/>
    </row>
    <row r="284" spans="39:39" ht="15.75" customHeight="1" x14ac:dyDescent="0.2">
      <c r="AM284" s="5"/>
    </row>
    <row r="285" spans="39:39" ht="15.75" customHeight="1" x14ac:dyDescent="0.2">
      <c r="AM285" s="5"/>
    </row>
    <row r="286" spans="39:39" ht="15.75" customHeight="1" x14ac:dyDescent="0.2">
      <c r="AM286" s="5"/>
    </row>
    <row r="287" spans="39:39" ht="15.75" customHeight="1" x14ac:dyDescent="0.2">
      <c r="AM287" s="5"/>
    </row>
    <row r="288" spans="39:39" ht="15.75" customHeight="1" x14ac:dyDescent="0.2">
      <c r="AM288" s="5"/>
    </row>
    <row r="289" spans="39:39" ht="15.75" customHeight="1" x14ac:dyDescent="0.2">
      <c r="AM289" s="5"/>
    </row>
    <row r="290" spans="39:39" ht="15.75" customHeight="1" x14ac:dyDescent="0.2">
      <c r="AM290" s="5"/>
    </row>
    <row r="291" spans="39:39" ht="15.75" customHeight="1" x14ac:dyDescent="0.2">
      <c r="AM291" s="5"/>
    </row>
    <row r="292" spans="39:39" ht="15.75" customHeight="1" x14ac:dyDescent="0.2">
      <c r="AM292" s="5"/>
    </row>
    <row r="293" spans="39:39" ht="15.75" customHeight="1" x14ac:dyDescent="0.2">
      <c r="AM293" s="5"/>
    </row>
    <row r="294" spans="39:39" ht="15.75" customHeight="1" x14ac:dyDescent="0.2">
      <c r="AM294" s="5"/>
    </row>
    <row r="295" spans="39:39" ht="15.75" customHeight="1" x14ac:dyDescent="0.2">
      <c r="AM295" s="5"/>
    </row>
    <row r="296" spans="39:39" ht="15.75" customHeight="1" x14ac:dyDescent="0.2">
      <c r="AM296" s="5"/>
    </row>
    <row r="297" spans="39:39" ht="15.75" customHeight="1" x14ac:dyDescent="0.2">
      <c r="AM297" s="5"/>
    </row>
    <row r="298" spans="39:39" ht="15.75" customHeight="1" x14ac:dyDescent="0.2">
      <c r="AM298" s="5"/>
    </row>
    <row r="299" spans="39:39" ht="15.75" customHeight="1" x14ac:dyDescent="0.2">
      <c r="AM299" s="5"/>
    </row>
    <row r="300" spans="39:39" ht="15.75" customHeight="1" x14ac:dyDescent="0.2">
      <c r="AM300" s="5"/>
    </row>
    <row r="301" spans="39:39" ht="15.75" customHeight="1" x14ac:dyDescent="0.2">
      <c r="AM301" s="5"/>
    </row>
    <row r="302" spans="39:39" ht="15.75" customHeight="1" x14ac:dyDescent="0.2">
      <c r="AM302" s="5"/>
    </row>
    <row r="303" spans="39:39" ht="15.75" customHeight="1" x14ac:dyDescent="0.2">
      <c r="AM303" s="5"/>
    </row>
    <row r="304" spans="39:39" ht="15.75" customHeight="1" x14ac:dyDescent="0.2">
      <c r="AM304" s="5"/>
    </row>
    <row r="305" spans="39:39" ht="15.75" customHeight="1" x14ac:dyDescent="0.2">
      <c r="AM305" s="5"/>
    </row>
    <row r="306" spans="39:39" ht="15.75" customHeight="1" x14ac:dyDescent="0.2">
      <c r="AM306" s="5"/>
    </row>
    <row r="307" spans="39:39" ht="15.75" customHeight="1" x14ac:dyDescent="0.2">
      <c r="AM307" s="5"/>
    </row>
    <row r="308" spans="39:39" ht="15.75" customHeight="1" x14ac:dyDescent="0.2">
      <c r="AM308" s="5"/>
    </row>
    <row r="309" spans="39:39" ht="15.75" customHeight="1" x14ac:dyDescent="0.2">
      <c r="AM309" s="5"/>
    </row>
    <row r="310" spans="39:39" ht="15.75" customHeight="1" x14ac:dyDescent="0.2">
      <c r="AM310" s="5"/>
    </row>
    <row r="311" spans="39:39" ht="15.75" customHeight="1" x14ac:dyDescent="0.2">
      <c r="AM311" s="5"/>
    </row>
    <row r="312" spans="39:39" ht="15.75" customHeight="1" x14ac:dyDescent="0.2">
      <c r="AM312" s="5"/>
    </row>
    <row r="313" spans="39:39" ht="15.75" customHeight="1" x14ac:dyDescent="0.2">
      <c r="AM313" s="5"/>
    </row>
    <row r="314" spans="39:39" ht="15.75" customHeight="1" x14ac:dyDescent="0.2">
      <c r="AM314" s="5"/>
    </row>
    <row r="315" spans="39:39" ht="15.75" customHeight="1" x14ac:dyDescent="0.2">
      <c r="AM315" s="5"/>
    </row>
    <row r="316" spans="39:39" ht="15.75" customHeight="1" x14ac:dyDescent="0.2">
      <c r="AM316" s="5"/>
    </row>
    <row r="317" spans="39:39" ht="15.75" customHeight="1" x14ac:dyDescent="0.2">
      <c r="AM317" s="5"/>
    </row>
    <row r="318" spans="39:39" ht="15.75" customHeight="1" x14ac:dyDescent="0.2">
      <c r="AM318" s="5"/>
    </row>
    <row r="319" spans="39:39" ht="15.75" customHeight="1" x14ac:dyDescent="0.2">
      <c r="AM319" s="5"/>
    </row>
    <row r="320" spans="39:39" ht="15.75" customHeight="1" x14ac:dyDescent="0.2">
      <c r="AM320" s="5"/>
    </row>
    <row r="321" spans="39:39" ht="15.75" customHeight="1" x14ac:dyDescent="0.2">
      <c r="AM321" s="5"/>
    </row>
    <row r="322" spans="39:39" ht="15.75" customHeight="1" x14ac:dyDescent="0.2">
      <c r="AM322" s="5"/>
    </row>
    <row r="323" spans="39:39" ht="15.75" customHeight="1" x14ac:dyDescent="0.2">
      <c r="AM323" s="5"/>
    </row>
    <row r="324" spans="39:39" ht="15.75" customHeight="1" x14ac:dyDescent="0.2">
      <c r="AM324" s="5"/>
    </row>
    <row r="325" spans="39:39" ht="15.75" customHeight="1" x14ac:dyDescent="0.2">
      <c r="AM325" s="5"/>
    </row>
    <row r="326" spans="39:39" ht="15.75" customHeight="1" x14ac:dyDescent="0.2">
      <c r="AM326" s="5"/>
    </row>
    <row r="327" spans="39:39" ht="15.75" customHeight="1" x14ac:dyDescent="0.2">
      <c r="AM327" s="5"/>
    </row>
    <row r="328" spans="39:39" ht="15.75" customHeight="1" x14ac:dyDescent="0.2">
      <c r="AM328" s="5"/>
    </row>
    <row r="329" spans="39:39" ht="15.75" customHeight="1" x14ac:dyDescent="0.2">
      <c r="AM329" s="5"/>
    </row>
    <row r="330" spans="39:39" ht="15.75" customHeight="1" x14ac:dyDescent="0.2">
      <c r="AM330" s="5"/>
    </row>
    <row r="331" spans="39:39" ht="15.75" customHeight="1" x14ac:dyDescent="0.2">
      <c r="AM331" s="5"/>
    </row>
    <row r="332" spans="39:39" ht="15.75" customHeight="1" x14ac:dyDescent="0.2">
      <c r="AM332" s="5"/>
    </row>
    <row r="333" spans="39:39" ht="15.75" customHeight="1" x14ac:dyDescent="0.2">
      <c r="AM333" s="5"/>
    </row>
    <row r="334" spans="39:39" ht="15.75" customHeight="1" x14ac:dyDescent="0.2">
      <c r="AM334" s="5"/>
    </row>
    <row r="335" spans="39:39" ht="15.75" customHeight="1" x14ac:dyDescent="0.2">
      <c r="AM335" s="5"/>
    </row>
    <row r="336" spans="39:39" ht="15.75" customHeight="1" x14ac:dyDescent="0.2">
      <c r="AM336" s="5"/>
    </row>
    <row r="337" spans="39:39" ht="15.75" customHeight="1" x14ac:dyDescent="0.2">
      <c r="AM337" s="5"/>
    </row>
    <row r="338" spans="39:39" ht="15.75" customHeight="1" x14ac:dyDescent="0.2">
      <c r="AM338" s="5"/>
    </row>
    <row r="339" spans="39:39" ht="15.75" customHeight="1" x14ac:dyDescent="0.2">
      <c r="AM339" s="5"/>
    </row>
    <row r="340" spans="39:39" ht="15.75" customHeight="1" x14ac:dyDescent="0.2">
      <c r="AM340" s="5"/>
    </row>
    <row r="341" spans="39:39" ht="15.75" customHeight="1" x14ac:dyDescent="0.2">
      <c r="AM341" s="5"/>
    </row>
    <row r="342" spans="39:39" ht="15.75" customHeight="1" x14ac:dyDescent="0.2">
      <c r="AM342" s="5"/>
    </row>
    <row r="343" spans="39:39" ht="15.75" customHeight="1" x14ac:dyDescent="0.2">
      <c r="AM343" s="5"/>
    </row>
    <row r="344" spans="39:39" ht="15.75" customHeight="1" x14ac:dyDescent="0.2">
      <c r="AM344" s="5"/>
    </row>
    <row r="345" spans="39:39" ht="15.75" customHeight="1" x14ac:dyDescent="0.2">
      <c r="AM345" s="5"/>
    </row>
    <row r="346" spans="39:39" ht="15.75" customHeight="1" x14ac:dyDescent="0.2">
      <c r="AM346" s="5"/>
    </row>
    <row r="347" spans="39:39" ht="15.75" customHeight="1" x14ac:dyDescent="0.2">
      <c r="AM347" s="5"/>
    </row>
    <row r="348" spans="39:39" ht="15.75" customHeight="1" x14ac:dyDescent="0.2">
      <c r="AM348" s="5"/>
    </row>
    <row r="349" spans="39:39" ht="15.75" customHeight="1" x14ac:dyDescent="0.2">
      <c r="AM349" s="5"/>
    </row>
    <row r="350" spans="39:39" ht="15.75" customHeight="1" x14ac:dyDescent="0.2">
      <c r="AM350" s="5"/>
    </row>
    <row r="351" spans="39:39" ht="15.75" customHeight="1" x14ac:dyDescent="0.2">
      <c r="AM351" s="5"/>
    </row>
    <row r="352" spans="39:39" ht="15.75" customHeight="1" x14ac:dyDescent="0.2">
      <c r="AM352" s="5"/>
    </row>
    <row r="353" spans="39:39" ht="15.75" customHeight="1" x14ac:dyDescent="0.2">
      <c r="AM353" s="5"/>
    </row>
    <row r="354" spans="39:39" ht="15.75" customHeight="1" x14ac:dyDescent="0.2">
      <c r="AM354" s="5"/>
    </row>
    <row r="355" spans="39:39" ht="15.75" customHeight="1" x14ac:dyDescent="0.2">
      <c r="AM355" s="5"/>
    </row>
    <row r="356" spans="39:39" ht="15.75" customHeight="1" x14ac:dyDescent="0.2">
      <c r="AM356" s="5"/>
    </row>
    <row r="357" spans="39:39" ht="15.75" customHeight="1" x14ac:dyDescent="0.2">
      <c r="AM357" s="5"/>
    </row>
    <row r="358" spans="39:39" ht="15.75" customHeight="1" x14ac:dyDescent="0.2">
      <c r="AM358" s="5"/>
    </row>
    <row r="359" spans="39:39" ht="15.75" customHeight="1" x14ac:dyDescent="0.2">
      <c r="AM359" s="5"/>
    </row>
    <row r="360" spans="39:39" ht="15.75" customHeight="1" x14ac:dyDescent="0.2">
      <c r="AM360" s="5"/>
    </row>
    <row r="361" spans="39:39" ht="15.75" customHeight="1" x14ac:dyDescent="0.2">
      <c r="AM361" s="5"/>
    </row>
    <row r="362" spans="39:39" ht="15.75" customHeight="1" x14ac:dyDescent="0.2">
      <c r="AM362" s="5"/>
    </row>
    <row r="363" spans="39:39" ht="15.75" customHeight="1" x14ac:dyDescent="0.2">
      <c r="AM363" s="5"/>
    </row>
    <row r="364" spans="39:39" ht="15.75" customHeight="1" x14ac:dyDescent="0.2">
      <c r="AM364" s="5"/>
    </row>
    <row r="365" spans="39:39" ht="15.75" customHeight="1" x14ac:dyDescent="0.2">
      <c r="AM365" s="5"/>
    </row>
    <row r="366" spans="39:39" ht="15.75" customHeight="1" x14ac:dyDescent="0.2">
      <c r="AM366" s="5"/>
    </row>
    <row r="367" spans="39:39" ht="15.75" customHeight="1" x14ac:dyDescent="0.2">
      <c r="AM367" s="5"/>
    </row>
    <row r="368" spans="39:39" ht="15.75" customHeight="1" x14ac:dyDescent="0.2">
      <c r="AM368" s="5"/>
    </row>
    <row r="369" spans="39:39" ht="15.75" customHeight="1" x14ac:dyDescent="0.2">
      <c r="AM369" s="5"/>
    </row>
    <row r="370" spans="39:39" ht="15.75" customHeight="1" x14ac:dyDescent="0.2">
      <c r="AM370" s="5"/>
    </row>
    <row r="371" spans="39:39" ht="15.75" customHeight="1" x14ac:dyDescent="0.2">
      <c r="AM371" s="5"/>
    </row>
    <row r="372" spans="39:39" ht="15.75" customHeight="1" x14ac:dyDescent="0.2">
      <c r="AM372" s="5"/>
    </row>
    <row r="373" spans="39:39" ht="15.75" customHeight="1" x14ac:dyDescent="0.2">
      <c r="AM373" s="5"/>
    </row>
    <row r="374" spans="39:39" ht="15.75" customHeight="1" x14ac:dyDescent="0.2">
      <c r="AM374" s="5"/>
    </row>
    <row r="375" spans="39:39" ht="15.75" customHeight="1" x14ac:dyDescent="0.2">
      <c r="AM375" s="5"/>
    </row>
    <row r="376" spans="39:39" ht="15.75" customHeight="1" x14ac:dyDescent="0.2">
      <c r="AM376" s="5"/>
    </row>
    <row r="377" spans="39:39" ht="15.75" customHeight="1" x14ac:dyDescent="0.2">
      <c r="AM377" s="5"/>
    </row>
    <row r="378" spans="39:39" ht="15.75" customHeight="1" x14ac:dyDescent="0.2">
      <c r="AM378" s="5"/>
    </row>
    <row r="379" spans="39:39" ht="15.75" customHeight="1" x14ac:dyDescent="0.2">
      <c r="AM379" s="5"/>
    </row>
    <row r="380" spans="39:39" ht="15.75" customHeight="1" x14ac:dyDescent="0.2">
      <c r="AM380" s="5"/>
    </row>
    <row r="381" spans="39:39" ht="15.75" customHeight="1" x14ac:dyDescent="0.2">
      <c r="AM381" s="5"/>
    </row>
    <row r="382" spans="39:39" ht="15.75" customHeight="1" x14ac:dyDescent="0.2">
      <c r="AM382" s="5"/>
    </row>
    <row r="383" spans="39:39" ht="15.75" customHeight="1" x14ac:dyDescent="0.2">
      <c r="AM383" s="5"/>
    </row>
    <row r="384" spans="39:39" ht="15.75" customHeight="1" x14ac:dyDescent="0.2">
      <c r="AM384" s="5"/>
    </row>
    <row r="385" spans="39:39" ht="15.75" customHeight="1" x14ac:dyDescent="0.2">
      <c r="AM385" s="5"/>
    </row>
    <row r="386" spans="39:39" ht="15.75" customHeight="1" x14ac:dyDescent="0.2">
      <c r="AM386" s="5"/>
    </row>
    <row r="387" spans="39:39" ht="15.75" customHeight="1" x14ac:dyDescent="0.2">
      <c r="AM387" s="5"/>
    </row>
    <row r="388" spans="39:39" ht="15.75" customHeight="1" x14ac:dyDescent="0.2">
      <c r="AM388" s="5"/>
    </row>
    <row r="389" spans="39:39" ht="15.75" customHeight="1" x14ac:dyDescent="0.2">
      <c r="AM389" s="5"/>
    </row>
    <row r="390" spans="39:39" ht="15.75" customHeight="1" x14ac:dyDescent="0.2">
      <c r="AM390" s="5"/>
    </row>
    <row r="391" spans="39:39" ht="15.75" customHeight="1" x14ac:dyDescent="0.2">
      <c r="AM391" s="5"/>
    </row>
    <row r="392" spans="39:39" ht="15.75" customHeight="1" x14ac:dyDescent="0.2">
      <c r="AM392" s="5"/>
    </row>
    <row r="393" spans="39:39" ht="15.75" customHeight="1" x14ac:dyDescent="0.2">
      <c r="AM393" s="5"/>
    </row>
    <row r="394" spans="39:39" ht="15.75" customHeight="1" x14ac:dyDescent="0.2">
      <c r="AM394" s="5"/>
    </row>
    <row r="395" spans="39:39" ht="15.75" customHeight="1" x14ac:dyDescent="0.2">
      <c r="AM395" s="5"/>
    </row>
    <row r="396" spans="39:39" ht="15.75" customHeight="1" x14ac:dyDescent="0.2">
      <c r="AM396" s="5"/>
    </row>
    <row r="397" spans="39:39" ht="15.75" customHeight="1" x14ac:dyDescent="0.2">
      <c r="AM397" s="5"/>
    </row>
    <row r="398" spans="39:39" ht="15.75" customHeight="1" x14ac:dyDescent="0.2">
      <c r="AM398" s="5"/>
    </row>
    <row r="399" spans="39:39" ht="15.75" customHeight="1" x14ac:dyDescent="0.2">
      <c r="AM399" s="5"/>
    </row>
    <row r="400" spans="39:39" ht="15.75" customHeight="1" x14ac:dyDescent="0.2">
      <c r="AM400" s="5"/>
    </row>
    <row r="401" spans="39:39" ht="15.75" customHeight="1" x14ac:dyDescent="0.2">
      <c r="AM401" s="5"/>
    </row>
    <row r="402" spans="39:39" ht="15.75" customHeight="1" x14ac:dyDescent="0.2">
      <c r="AM402" s="5"/>
    </row>
    <row r="403" spans="39:39" ht="15.75" customHeight="1" x14ac:dyDescent="0.2">
      <c r="AM403" s="5"/>
    </row>
    <row r="404" spans="39:39" ht="15.75" customHeight="1" x14ac:dyDescent="0.2">
      <c r="AM404" s="5"/>
    </row>
    <row r="405" spans="39:39" ht="15.75" customHeight="1" x14ac:dyDescent="0.2">
      <c r="AM405" s="5"/>
    </row>
    <row r="406" spans="39:39" ht="15.75" customHeight="1" x14ac:dyDescent="0.2">
      <c r="AM406" s="5"/>
    </row>
    <row r="407" spans="39:39" ht="15.75" customHeight="1" x14ac:dyDescent="0.2">
      <c r="AM407" s="5"/>
    </row>
    <row r="408" spans="39:39" ht="15.75" customHeight="1" x14ac:dyDescent="0.2">
      <c r="AM408" s="5"/>
    </row>
    <row r="409" spans="39:39" ht="15.75" customHeight="1" x14ac:dyDescent="0.2">
      <c r="AM409" s="5"/>
    </row>
    <row r="410" spans="39:39" ht="15.75" customHeight="1" x14ac:dyDescent="0.2">
      <c r="AM410" s="5"/>
    </row>
    <row r="411" spans="39:39" ht="15.75" customHeight="1" x14ac:dyDescent="0.2">
      <c r="AM411" s="5"/>
    </row>
    <row r="412" spans="39:39" ht="15.75" customHeight="1" x14ac:dyDescent="0.2">
      <c r="AM412" s="5"/>
    </row>
    <row r="413" spans="39:39" ht="15.75" customHeight="1" x14ac:dyDescent="0.2">
      <c r="AM413" s="5"/>
    </row>
    <row r="414" spans="39:39" ht="15.75" customHeight="1" x14ac:dyDescent="0.2">
      <c r="AM414" s="5"/>
    </row>
    <row r="415" spans="39:39" ht="15.75" customHeight="1" x14ac:dyDescent="0.2">
      <c r="AM415" s="5"/>
    </row>
    <row r="416" spans="39:39" ht="15.75" customHeight="1" x14ac:dyDescent="0.2">
      <c r="AM416" s="5"/>
    </row>
    <row r="417" spans="39:39" ht="15.75" customHeight="1" x14ac:dyDescent="0.2">
      <c r="AM417" s="5"/>
    </row>
    <row r="418" spans="39:39" ht="15.75" customHeight="1" x14ac:dyDescent="0.2">
      <c r="AM418" s="5"/>
    </row>
    <row r="419" spans="39:39" ht="15.75" customHeight="1" x14ac:dyDescent="0.2">
      <c r="AM419" s="5"/>
    </row>
    <row r="420" spans="39:39" ht="15.75" customHeight="1" x14ac:dyDescent="0.2">
      <c r="AM420" s="5"/>
    </row>
    <row r="421" spans="39:39" ht="15.75" customHeight="1" x14ac:dyDescent="0.2">
      <c r="AM421" s="5"/>
    </row>
    <row r="422" spans="39:39" ht="15.75" customHeight="1" x14ac:dyDescent="0.2">
      <c r="AM422" s="5"/>
    </row>
    <row r="423" spans="39:39" ht="15.75" customHeight="1" x14ac:dyDescent="0.2">
      <c r="AM423" s="5"/>
    </row>
    <row r="424" spans="39:39" ht="15.75" customHeight="1" x14ac:dyDescent="0.2">
      <c r="AM424" s="5"/>
    </row>
    <row r="425" spans="39:39" ht="15.75" customHeight="1" x14ac:dyDescent="0.2">
      <c r="AM425" s="5"/>
    </row>
    <row r="426" spans="39:39" ht="15.75" customHeight="1" x14ac:dyDescent="0.2">
      <c r="AM426" s="5"/>
    </row>
    <row r="427" spans="39:39" ht="15.75" customHeight="1" x14ac:dyDescent="0.2">
      <c r="AM427" s="5"/>
    </row>
    <row r="428" spans="39:39" ht="15.75" customHeight="1" x14ac:dyDescent="0.2">
      <c r="AM428" s="5"/>
    </row>
    <row r="429" spans="39:39" ht="15.75" customHeight="1" x14ac:dyDescent="0.2">
      <c r="AM429" s="5"/>
    </row>
    <row r="430" spans="39:39" ht="15.75" customHeight="1" x14ac:dyDescent="0.2">
      <c r="AM430" s="5"/>
    </row>
    <row r="431" spans="39:39" ht="15.75" customHeight="1" x14ac:dyDescent="0.2">
      <c r="AM431" s="5"/>
    </row>
    <row r="432" spans="39:39" ht="15.75" customHeight="1" x14ac:dyDescent="0.2">
      <c r="AM432" s="5"/>
    </row>
    <row r="433" spans="39:39" ht="15.75" customHeight="1" x14ac:dyDescent="0.2">
      <c r="AM433" s="5"/>
    </row>
    <row r="434" spans="39:39" ht="15.75" customHeight="1" x14ac:dyDescent="0.2">
      <c r="AM434" s="5"/>
    </row>
    <row r="435" spans="39:39" ht="15.75" customHeight="1" x14ac:dyDescent="0.2">
      <c r="AM435" s="5"/>
    </row>
    <row r="436" spans="39:39" ht="15.75" customHeight="1" x14ac:dyDescent="0.2">
      <c r="AM436" s="5"/>
    </row>
    <row r="437" spans="39:39" ht="15.75" customHeight="1" x14ac:dyDescent="0.2">
      <c r="AM437" s="5"/>
    </row>
    <row r="438" spans="39:39" ht="15.75" customHeight="1" x14ac:dyDescent="0.2">
      <c r="AM438" s="5"/>
    </row>
    <row r="439" spans="39:39" ht="15.75" customHeight="1" x14ac:dyDescent="0.2">
      <c r="AM439" s="5"/>
    </row>
    <row r="440" spans="39:39" ht="15.75" customHeight="1" x14ac:dyDescent="0.2">
      <c r="AM440" s="5"/>
    </row>
    <row r="441" spans="39:39" ht="15.75" customHeight="1" x14ac:dyDescent="0.2">
      <c r="AM441" s="5"/>
    </row>
    <row r="442" spans="39:39" ht="15.75" customHeight="1" x14ac:dyDescent="0.2">
      <c r="AM442" s="5"/>
    </row>
    <row r="443" spans="39:39" ht="15.75" customHeight="1" x14ac:dyDescent="0.2">
      <c r="AM443" s="5"/>
    </row>
    <row r="444" spans="39:39" ht="15.75" customHeight="1" x14ac:dyDescent="0.2">
      <c r="AM444" s="5"/>
    </row>
    <row r="445" spans="39:39" ht="15.75" customHeight="1" x14ac:dyDescent="0.2">
      <c r="AM445" s="5"/>
    </row>
    <row r="446" spans="39:39" ht="15.75" customHeight="1" x14ac:dyDescent="0.2">
      <c r="AM446" s="5"/>
    </row>
    <row r="447" spans="39:39" ht="15.75" customHeight="1" x14ac:dyDescent="0.2">
      <c r="AM447" s="5"/>
    </row>
    <row r="448" spans="39:39" ht="15.75" customHeight="1" x14ac:dyDescent="0.2">
      <c r="AM448" s="5"/>
    </row>
    <row r="449" spans="39:39" ht="15.75" customHeight="1" x14ac:dyDescent="0.2">
      <c r="AM449" s="5"/>
    </row>
    <row r="450" spans="39:39" ht="15.75" customHeight="1" x14ac:dyDescent="0.2">
      <c r="AM450" s="5"/>
    </row>
    <row r="451" spans="39:39" ht="15.75" customHeight="1" x14ac:dyDescent="0.2">
      <c r="AM451" s="5"/>
    </row>
    <row r="452" spans="39:39" ht="15.75" customHeight="1" x14ac:dyDescent="0.2">
      <c r="AM452" s="5"/>
    </row>
    <row r="453" spans="39:39" ht="15.75" customHeight="1" x14ac:dyDescent="0.2">
      <c r="AM453" s="5"/>
    </row>
    <row r="454" spans="39:39" ht="15.75" customHeight="1" x14ac:dyDescent="0.2">
      <c r="AM454" s="5"/>
    </row>
    <row r="455" spans="39:39" ht="15.75" customHeight="1" x14ac:dyDescent="0.2">
      <c r="AM455" s="5"/>
    </row>
    <row r="456" spans="39:39" ht="15.75" customHeight="1" x14ac:dyDescent="0.2">
      <c r="AM456" s="5"/>
    </row>
    <row r="457" spans="39:39" ht="15.75" customHeight="1" x14ac:dyDescent="0.2">
      <c r="AM457" s="5"/>
    </row>
    <row r="458" spans="39:39" ht="15.75" customHeight="1" x14ac:dyDescent="0.2">
      <c r="AM458" s="5"/>
    </row>
    <row r="459" spans="39:39" ht="15.75" customHeight="1" x14ac:dyDescent="0.2">
      <c r="AM459" s="5"/>
    </row>
    <row r="460" spans="39:39" ht="15.75" customHeight="1" x14ac:dyDescent="0.2">
      <c r="AM460" s="5"/>
    </row>
    <row r="461" spans="39:39" ht="15.75" customHeight="1" x14ac:dyDescent="0.2">
      <c r="AM461" s="5"/>
    </row>
    <row r="462" spans="39:39" ht="15.75" customHeight="1" x14ac:dyDescent="0.2">
      <c r="AM462" s="5"/>
    </row>
    <row r="463" spans="39:39" ht="15.75" customHeight="1" x14ac:dyDescent="0.2">
      <c r="AM463" s="5"/>
    </row>
    <row r="464" spans="39:39" ht="15.75" customHeight="1" x14ac:dyDescent="0.2">
      <c r="AM464" s="5"/>
    </row>
    <row r="465" spans="39:39" ht="15.75" customHeight="1" x14ac:dyDescent="0.2">
      <c r="AM465" s="5"/>
    </row>
    <row r="466" spans="39:39" ht="15.75" customHeight="1" x14ac:dyDescent="0.2">
      <c r="AM466" s="5"/>
    </row>
    <row r="467" spans="39:39" ht="15.75" customHeight="1" x14ac:dyDescent="0.2">
      <c r="AM467" s="5"/>
    </row>
    <row r="468" spans="39:39" ht="15.75" customHeight="1" x14ac:dyDescent="0.2">
      <c r="AM468" s="5"/>
    </row>
    <row r="469" spans="39:39" ht="15.75" customHeight="1" x14ac:dyDescent="0.2">
      <c r="AM469" s="5"/>
    </row>
    <row r="470" spans="39:39" ht="15.75" customHeight="1" x14ac:dyDescent="0.2">
      <c r="AM470" s="5"/>
    </row>
    <row r="471" spans="39:39" ht="15.75" customHeight="1" x14ac:dyDescent="0.2">
      <c r="AM471" s="5"/>
    </row>
    <row r="472" spans="39:39" ht="15.75" customHeight="1" x14ac:dyDescent="0.2">
      <c r="AM472" s="5"/>
    </row>
    <row r="473" spans="39:39" ht="15.75" customHeight="1" x14ac:dyDescent="0.2">
      <c r="AM473" s="5"/>
    </row>
    <row r="474" spans="39:39" ht="15.75" customHeight="1" x14ac:dyDescent="0.2">
      <c r="AM474" s="5"/>
    </row>
    <row r="475" spans="39:39" ht="15.75" customHeight="1" x14ac:dyDescent="0.2">
      <c r="AM475" s="5"/>
    </row>
    <row r="476" spans="39:39" ht="15.75" customHeight="1" x14ac:dyDescent="0.2">
      <c r="AM476" s="5"/>
    </row>
    <row r="477" spans="39:39" ht="15.75" customHeight="1" x14ac:dyDescent="0.2">
      <c r="AM477" s="5"/>
    </row>
    <row r="478" spans="39:39" ht="15.75" customHeight="1" x14ac:dyDescent="0.2">
      <c r="AM478" s="5"/>
    </row>
    <row r="479" spans="39:39" ht="15.75" customHeight="1" x14ac:dyDescent="0.2">
      <c r="AM479" s="5"/>
    </row>
    <row r="480" spans="39:39" ht="15.75" customHeight="1" x14ac:dyDescent="0.2">
      <c r="AM480" s="5"/>
    </row>
    <row r="481" spans="39:39" ht="15.75" customHeight="1" x14ac:dyDescent="0.2">
      <c r="AM481" s="5"/>
    </row>
    <row r="482" spans="39:39" ht="15.75" customHeight="1" x14ac:dyDescent="0.2">
      <c r="AM482" s="5"/>
    </row>
    <row r="483" spans="39:39" ht="15.75" customHeight="1" x14ac:dyDescent="0.2">
      <c r="AM483" s="5"/>
    </row>
    <row r="484" spans="39:39" ht="15.75" customHeight="1" x14ac:dyDescent="0.2">
      <c r="AM484" s="5"/>
    </row>
    <row r="485" spans="39:39" ht="15.75" customHeight="1" x14ac:dyDescent="0.2">
      <c r="AM485" s="5"/>
    </row>
    <row r="486" spans="39:39" ht="15.75" customHeight="1" x14ac:dyDescent="0.2">
      <c r="AM486" s="5"/>
    </row>
    <row r="487" spans="39:39" ht="15.75" customHeight="1" x14ac:dyDescent="0.2">
      <c r="AM487" s="5"/>
    </row>
    <row r="488" spans="39:39" ht="15.75" customHeight="1" x14ac:dyDescent="0.2">
      <c r="AM488" s="5"/>
    </row>
    <row r="489" spans="39:39" ht="15.75" customHeight="1" x14ac:dyDescent="0.2">
      <c r="AM489" s="5"/>
    </row>
    <row r="490" spans="39:39" ht="15.75" customHeight="1" x14ac:dyDescent="0.2">
      <c r="AM490" s="5"/>
    </row>
    <row r="491" spans="39:39" ht="15.75" customHeight="1" x14ac:dyDescent="0.2">
      <c r="AM491" s="5"/>
    </row>
    <row r="492" spans="39:39" ht="15.75" customHeight="1" x14ac:dyDescent="0.2">
      <c r="AM492" s="5"/>
    </row>
    <row r="493" spans="39:39" ht="15.75" customHeight="1" x14ac:dyDescent="0.2">
      <c r="AM493" s="5"/>
    </row>
    <row r="494" spans="39:39" ht="15.75" customHeight="1" x14ac:dyDescent="0.2">
      <c r="AM494" s="5"/>
    </row>
    <row r="495" spans="39:39" ht="15.75" customHeight="1" x14ac:dyDescent="0.2">
      <c r="AM495" s="5"/>
    </row>
    <row r="496" spans="39:39" ht="15.75" customHeight="1" x14ac:dyDescent="0.2">
      <c r="AM496" s="5"/>
    </row>
    <row r="497" spans="39:39" ht="15.75" customHeight="1" x14ac:dyDescent="0.2">
      <c r="AM497" s="5"/>
    </row>
    <row r="498" spans="39:39" ht="15.75" customHeight="1" x14ac:dyDescent="0.2">
      <c r="AM498" s="5"/>
    </row>
    <row r="499" spans="39:39" ht="15.75" customHeight="1" x14ac:dyDescent="0.2">
      <c r="AM499" s="5"/>
    </row>
    <row r="500" spans="39:39" ht="15.75" customHeight="1" x14ac:dyDescent="0.2">
      <c r="AM500" s="5"/>
    </row>
    <row r="501" spans="39:39" ht="15.75" customHeight="1" x14ac:dyDescent="0.2">
      <c r="AM501" s="5"/>
    </row>
    <row r="502" spans="39:39" ht="15.75" customHeight="1" x14ac:dyDescent="0.2">
      <c r="AM502" s="5"/>
    </row>
    <row r="503" spans="39:39" ht="15.75" customHeight="1" x14ac:dyDescent="0.2">
      <c r="AM503" s="5"/>
    </row>
    <row r="504" spans="39:39" ht="15.75" customHeight="1" x14ac:dyDescent="0.2">
      <c r="AM504" s="5"/>
    </row>
    <row r="505" spans="39:39" ht="15.75" customHeight="1" x14ac:dyDescent="0.2">
      <c r="AM505" s="5"/>
    </row>
    <row r="506" spans="39:39" ht="15.75" customHeight="1" x14ac:dyDescent="0.2">
      <c r="AM506" s="5"/>
    </row>
    <row r="507" spans="39:39" ht="15.75" customHeight="1" x14ac:dyDescent="0.2">
      <c r="AM507" s="5"/>
    </row>
    <row r="508" spans="39:39" ht="15.75" customHeight="1" x14ac:dyDescent="0.2">
      <c r="AM508" s="5"/>
    </row>
    <row r="509" spans="39:39" ht="15.75" customHeight="1" x14ac:dyDescent="0.2">
      <c r="AM509" s="5"/>
    </row>
    <row r="510" spans="39:39" ht="15.75" customHeight="1" x14ac:dyDescent="0.2">
      <c r="AM510" s="5"/>
    </row>
    <row r="511" spans="39:39" ht="15.75" customHeight="1" x14ac:dyDescent="0.2">
      <c r="AM511" s="5"/>
    </row>
    <row r="512" spans="39:39" ht="15.75" customHeight="1" x14ac:dyDescent="0.2">
      <c r="AM512" s="5"/>
    </row>
    <row r="513" spans="39:39" ht="15.75" customHeight="1" x14ac:dyDescent="0.2">
      <c r="AM513" s="5"/>
    </row>
    <row r="514" spans="39:39" ht="15.75" customHeight="1" x14ac:dyDescent="0.2">
      <c r="AM514" s="5"/>
    </row>
    <row r="515" spans="39:39" ht="15.75" customHeight="1" x14ac:dyDescent="0.2">
      <c r="AM515" s="5"/>
    </row>
    <row r="516" spans="39:39" ht="15.75" customHeight="1" x14ac:dyDescent="0.2">
      <c r="AM516" s="5"/>
    </row>
    <row r="517" spans="39:39" ht="15.75" customHeight="1" x14ac:dyDescent="0.2">
      <c r="AM517" s="5"/>
    </row>
    <row r="518" spans="39:39" ht="15.75" customHeight="1" x14ac:dyDescent="0.2">
      <c r="AM518" s="5"/>
    </row>
    <row r="519" spans="39:39" ht="15.75" customHeight="1" x14ac:dyDescent="0.2">
      <c r="AM519" s="5"/>
    </row>
    <row r="520" spans="39:39" ht="15.75" customHeight="1" x14ac:dyDescent="0.2">
      <c r="AM520" s="5"/>
    </row>
    <row r="521" spans="39:39" ht="15.75" customHeight="1" x14ac:dyDescent="0.2">
      <c r="AM521" s="5"/>
    </row>
    <row r="522" spans="39:39" ht="15.75" customHeight="1" x14ac:dyDescent="0.2">
      <c r="AM522" s="5"/>
    </row>
    <row r="523" spans="39:39" ht="15.75" customHeight="1" x14ac:dyDescent="0.2">
      <c r="AM523" s="5"/>
    </row>
    <row r="524" spans="39:39" ht="15.75" customHeight="1" x14ac:dyDescent="0.2">
      <c r="AM524" s="5"/>
    </row>
    <row r="525" spans="39:39" ht="15.75" customHeight="1" x14ac:dyDescent="0.2">
      <c r="AM525" s="5"/>
    </row>
    <row r="526" spans="39:39" ht="15.75" customHeight="1" x14ac:dyDescent="0.2">
      <c r="AM526" s="5"/>
    </row>
    <row r="527" spans="39:39" ht="15.75" customHeight="1" x14ac:dyDescent="0.2">
      <c r="AM527" s="5"/>
    </row>
    <row r="528" spans="39:39" ht="15.75" customHeight="1" x14ac:dyDescent="0.2">
      <c r="AM528" s="5"/>
    </row>
    <row r="529" spans="39:39" ht="15.75" customHeight="1" x14ac:dyDescent="0.2">
      <c r="AM529" s="5"/>
    </row>
    <row r="530" spans="39:39" ht="15.75" customHeight="1" x14ac:dyDescent="0.2">
      <c r="AM530" s="5"/>
    </row>
    <row r="531" spans="39:39" ht="15.75" customHeight="1" x14ac:dyDescent="0.2">
      <c r="AM531" s="5"/>
    </row>
    <row r="532" spans="39:39" ht="15.75" customHeight="1" x14ac:dyDescent="0.2">
      <c r="AM532" s="5"/>
    </row>
    <row r="533" spans="39:39" ht="15.75" customHeight="1" x14ac:dyDescent="0.2">
      <c r="AM533" s="5"/>
    </row>
    <row r="534" spans="39:39" ht="15.75" customHeight="1" x14ac:dyDescent="0.2">
      <c r="AM534" s="5"/>
    </row>
    <row r="535" spans="39:39" ht="15.75" customHeight="1" x14ac:dyDescent="0.2">
      <c r="AM535" s="5"/>
    </row>
    <row r="536" spans="39:39" ht="15.75" customHeight="1" x14ac:dyDescent="0.2">
      <c r="AM536" s="5"/>
    </row>
    <row r="537" spans="39:39" ht="15.75" customHeight="1" x14ac:dyDescent="0.2">
      <c r="AM537" s="5"/>
    </row>
    <row r="538" spans="39:39" ht="15.75" customHeight="1" x14ac:dyDescent="0.2">
      <c r="AM538" s="5"/>
    </row>
    <row r="539" spans="39:39" ht="15.75" customHeight="1" x14ac:dyDescent="0.2">
      <c r="AM539" s="5"/>
    </row>
    <row r="540" spans="39:39" ht="15.75" customHeight="1" x14ac:dyDescent="0.2">
      <c r="AM540" s="5"/>
    </row>
    <row r="541" spans="39:39" ht="15.75" customHeight="1" x14ac:dyDescent="0.2">
      <c r="AM541" s="5"/>
    </row>
    <row r="542" spans="39:39" ht="15.75" customHeight="1" x14ac:dyDescent="0.2">
      <c r="AM542" s="5"/>
    </row>
    <row r="543" spans="39:39" ht="15.75" customHeight="1" x14ac:dyDescent="0.2">
      <c r="AM543" s="5"/>
    </row>
    <row r="544" spans="39:39" ht="15.75" customHeight="1" x14ac:dyDescent="0.2">
      <c r="AM544" s="5"/>
    </row>
    <row r="545" spans="39:39" ht="15.75" customHeight="1" x14ac:dyDescent="0.2">
      <c r="AM545" s="5"/>
    </row>
    <row r="546" spans="39:39" ht="15.75" customHeight="1" x14ac:dyDescent="0.2">
      <c r="AM546" s="5"/>
    </row>
    <row r="547" spans="39:39" ht="15.75" customHeight="1" x14ac:dyDescent="0.2">
      <c r="AM547" s="5"/>
    </row>
    <row r="548" spans="39:39" ht="15.75" customHeight="1" x14ac:dyDescent="0.2">
      <c r="AM548" s="5"/>
    </row>
    <row r="549" spans="39:39" ht="15.75" customHeight="1" x14ac:dyDescent="0.2">
      <c r="AM549" s="5"/>
    </row>
    <row r="550" spans="39:39" ht="15.75" customHeight="1" x14ac:dyDescent="0.2">
      <c r="AM550" s="5"/>
    </row>
    <row r="551" spans="39:39" ht="15.75" customHeight="1" x14ac:dyDescent="0.2">
      <c r="AM551" s="5"/>
    </row>
    <row r="552" spans="39:39" ht="15.75" customHeight="1" x14ac:dyDescent="0.2">
      <c r="AM552" s="5"/>
    </row>
    <row r="553" spans="39:39" ht="15.75" customHeight="1" x14ac:dyDescent="0.2">
      <c r="AM553" s="5"/>
    </row>
    <row r="554" spans="39:39" ht="15.75" customHeight="1" x14ac:dyDescent="0.2">
      <c r="AM554" s="5"/>
    </row>
    <row r="555" spans="39:39" ht="15.75" customHeight="1" x14ac:dyDescent="0.2">
      <c r="AM555" s="5"/>
    </row>
    <row r="556" spans="39:39" ht="15.75" customHeight="1" x14ac:dyDescent="0.2">
      <c r="AM556" s="5"/>
    </row>
    <row r="557" spans="39:39" ht="15.75" customHeight="1" x14ac:dyDescent="0.2">
      <c r="AM557" s="5"/>
    </row>
    <row r="558" spans="39:39" ht="15.75" customHeight="1" x14ac:dyDescent="0.2">
      <c r="AM558" s="5"/>
    </row>
    <row r="559" spans="39:39" ht="15.75" customHeight="1" x14ac:dyDescent="0.2">
      <c r="AM559" s="5"/>
    </row>
    <row r="560" spans="39:39" ht="15.75" customHeight="1" x14ac:dyDescent="0.2">
      <c r="AM560" s="5"/>
    </row>
    <row r="561" spans="39:39" ht="15.75" customHeight="1" x14ac:dyDescent="0.2">
      <c r="AM561" s="5"/>
    </row>
    <row r="562" spans="39:39" ht="15.75" customHeight="1" x14ac:dyDescent="0.2">
      <c r="AM562" s="5"/>
    </row>
    <row r="563" spans="39:39" ht="15.75" customHeight="1" x14ac:dyDescent="0.2">
      <c r="AM563" s="5"/>
    </row>
    <row r="564" spans="39:39" ht="15.75" customHeight="1" x14ac:dyDescent="0.2">
      <c r="AM564" s="5"/>
    </row>
    <row r="565" spans="39:39" ht="15.75" customHeight="1" x14ac:dyDescent="0.2">
      <c r="AM565" s="5"/>
    </row>
    <row r="566" spans="39:39" ht="15.75" customHeight="1" x14ac:dyDescent="0.2">
      <c r="AM566" s="5"/>
    </row>
    <row r="567" spans="39:39" ht="15.75" customHeight="1" x14ac:dyDescent="0.2">
      <c r="AM567" s="5"/>
    </row>
    <row r="568" spans="39:39" ht="15.75" customHeight="1" x14ac:dyDescent="0.2">
      <c r="AM568" s="5"/>
    </row>
    <row r="569" spans="39:39" ht="15.75" customHeight="1" x14ac:dyDescent="0.2">
      <c r="AM569" s="5"/>
    </row>
    <row r="570" spans="39:39" ht="15.75" customHeight="1" x14ac:dyDescent="0.2">
      <c r="AM570" s="5"/>
    </row>
    <row r="571" spans="39:39" ht="15.75" customHeight="1" x14ac:dyDescent="0.2">
      <c r="AM571" s="5"/>
    </row>
    <row r="572" spans="39:39" ht="15.75" customHeight="1" x14ac:dyDescent="0.2">
      <c r="AM572" s="5"/>
    </row>
    <row r="573" spans="39:39" ht="15.75" customHeight="1" x14ac:dyDescent="0.2">
      <c r="AM573" s="5"/>
    </row>
    <row r="574" spans="39:39" ht="15.75" customHeight="1" x14ac:dyDescent="0.2">
      <c r="AM574" s="5"/>
    </row>
    <row r="575" spans="39:39" ht="15.75" customHeight="1" x14ac:dyDescent="0.2">
      <c r="AM575" s="5"/>
    </row>
    <row r="576" spans="39:39" ht="15.75" customHeight="1" x14ac:dyDescent="0.2">
      <c r="AM576" s="5"/>
    </row>
    <row r="577" spans="39:39" ht="15.75" customHeight="1" x14ac:dyDescent="0.2">
      <c r="AM577" s="5"/>
    </row>
    <row r="578" spans="39:39" ht="15.75" customHeight="1" x14ac:dyDescent="0.2">
      <c r="AM578" s="5"/>
    </row>
    <row r="579" spans="39:39" ht="15.75" customHeight="1" x14ac:dyDescent="0.2">
      <c r="AM579" s="5"/>
    </row>
    <row r="580" spans="39:39" ht="15.75" customHeight="1" x14ac:dyDescent="0.2">
      <c r="AM580" s="5"/>
    </row>
    <row r="581" spans="39:39" ht="15.75" customHeight="1" x14ac:dyDescent="0.2">
      <c r="AM581" s="5"/>
    </row>
    <row r="582" spans="39:39" ht="15.75" customHeight="1" x14ac:dyDescent="0.2">
      <c r="AM582" s="5"/>
    </row>
    <row r="583" spans="39:39" ht="15.75" customHeight="1" x14ac:dyDescent="0.2">
      <c r="AM583" s="5"/>
    </row>
    <row r="584" spans="39:39" ht="15.75" customHeight="1" x14ac:dyDescent="0.2">
      <c r="AM584" s="5"/>
    </row>
    <row r="585" spans="39:39" ht="15.75" customHeight="1" x14ac:dyDescent="0.2">
      <c r="AM585" s="5"/>
    </row>
    <row r="586" spans="39:39" ht="15.75" customHeight="1" x14ac:dyDescent="0.2">
      <c r="AM586" s="5"/>
    </row>
    <row r="587" spans="39:39" ht="15.75" customHeight="1" x14ac:dyDescent="0.2">
      <c r="AM587" s="5"/>
    </row>
    <row r="588" spans="39:39" ht="15.75" customHeight="1" x14ac:dyDescent="0.2">
      <c r="AM588" s="5"/>
    </row>
    <row r="589" spans="39:39" ht="15.75" customHeight="1" x14ac:dyDescent="0.2">
      <c r="AM589" s="5"/>
    </row>
    <row r="590" spans="39:39" ht="15.75" customHeight="1" x14ac:dyDescent="0.2">
      <c r="AM590" s="5"/>
    </row>
    <row r="591" spans="39:39" ht="15.75" customHeight="1" x14ac:dyDescent="0.2">
      <c r="AM591" s="5"/>
    </row>
    <row r="592" spans="39:39" ht="15.75" customHeight="1" x14ac:dyDescent="0.2">
      <c r="AM592" s="5"/>
    </row>
    <row r="593" spans="39:39" ht="15.75" customHeight="1" x14ac:dyDescent="0.2">
      <c r="AM593" s="5"/>
    </row>
    <row r="594" spans="39:39" ht="15.75" customHeight="1" x14ac:dyDescent="0.2">
      <c r="AM594" s="5"/>
    </row>
    <row r="595" spans="39:39" ht="15.75" customHeight="1" x14ac:dyDescent="0.2">
      <c r="AM595" s="5"/>
    </row>
    <row r="596" spans="39:39" ht="15.75" customHeight="1" x14ac:dyDescent="0.2">
      <c r="AM596" s="5"/>
    </row>
    <row r="597" spans="39:39" ht="15.75" customHeight="1" x14ac:dyDescent="0.2">
      <c r="AM597" s="5"/>
    </row>
    <row r="598" spans="39:39" ht="15.75" customHeight="1" x14ac:dyDescent="0.2">
      <c r="AM598" s="5"/>
    </row>
    <row r="599" spans="39:39" ht="15.75" customHeight="1" x14ac:dyDescent="0.2">
      <c r="AM599" s="5"/>
    </row>
    <row r="600" spans="39:39" ht="15.75" customHeight="1" x14ac:dyDescent="0.2">
      <c r="AM600" s="5"/>
    </row>
    <row r="601" spans="39:39" ht="15.75" customHeight="1" x14ac:dyDescent="0.2">
      <c r="AM601" s="5"/>
    </row>
    <row r="602" spans="39:39" ht="15.75" customHeight="1" x14ac:dyDescent="0.2">
      <c r="AM602" s="5"/>
    </row>
    <row r="603" spans="39:39" ht="15.75" customHeight="1" x14ac:dyDescent="0.2">
      <c r="AM603" s="5"/>
    </row>
    <row r="604" spans="39:39" ht="15.75" customHeight="1" x14ac:dyDescent="0.2">
      <c r="AM604" s="5"/>
    </row>
    <row r="605" spans="39:39" ht="15.75" customHeight="1" x14ac:dyDescent="0.2">
      <c r="AM605" s="5"/>
    </row>
    <row r="606" spans="39:39" ht="15.75" customHeight="1" x14ac:dyDescent="0.2">
      <c r="AM606" s="5"/>
    </row>
    <row r="607" spans="39:39" ht="15.75" customHeight="1" x14ac:dyDescent="0.2">
      <c r="AM607" s="5"/>
    </row>
    <row r="608" spans="39:39" ht="15.75" customHeight="1" x14ac:dyDescent="0.2">
      <c r="AM608" s="5"/>
    </row>
    <row r="609" spans="39:39" ht="15.75" customHeight="1" x14ac:dyDescent="0.2">
      <c r="AM609" s="5"/>
    </row>
    <row r="610" spans="39:39" ht="15.75" customHeight="1" x14ac:dyDescent="0.2">
      <c r="AM610" s="5"/>
    </row>
    <row r="611" spans="39:39" ht="15.75" customHeight="1" x14ac:dyDescent="0.2">
      <c r="AM611" s="5"/>
    </row>
    <row r="612" spans="39:39" ht="15.75" customHeight="1" x14ac:dyDescent="0.2">
      <c r="AM612" s="5"/>
    </row>
    <row r="613" spans="39:39" ht="15.75" customHeight="1" x14ac:dyDescent="0.2">
      <c r="AM613" s="5"/>
    </row>
    <row r="614" spans="39:39" ht="15.75" customHeight="1" x14ac:dyDescent="0.2">
      <c r="AM614" s="5"/>
    </row>
    <row r="615" spans="39:39" ht="15.75" customHeight="1" x14ac:dyDescent="0.2">
      <c r="AM615" s="5"/>
    </row>
    <row r="616" spans="39:39" ht="15.75" customHeight="1" x14ac:dyDescent="0.2">
      <c r="AM616" s="5"/>
    </row>
    <row r="617" spans="39:39" ht="15.75" customHeight="1" x14ac:dyDescent="0.2">
      <c r="AM617" s="5"/>
    </row>
    <row r="618" spans="39:39" ht="15.75" customHeight="1" x14ac:dyDescent="0.2">
      <c r="AM618" s="5"/>
    </row>
    <row r="619" spans="39:39" ht="15.75" customHeight="1" x14ac:dyDescent="0.2">
      <c r="AM619" s="5"/>
    </row>
    <row r="620" spans="39:39" ht="15.75" customHeight="1" x14ac:dyDescent="0.2">
      <c r="AM620" s="5"/>
    </row>
    <row r="621" spans="39:39" ht="15.75" customHeight="1" x14ac:dyDescent="0.2">
      <c r="AM621" s="5"/>
    </row>
    <row r="622" spans="39:39" ht="15.75" customHeight="1" x14ac:dyDescent="0.2">
      <c r="AM622" s="5"/>
    </row>
    <row r="623" spans="39:39" ht="15.75" customHeight="1" x14ac:dyDescent="0.2">
      <c r="AM623" s="5"/>
    </row>
    <row r="624" spans="39:39" ht="15.75" customHeight="1" x14ac:dyDescent="0.2">
      <c r="AM624" s="5"/>
    </row>
    <row r="625" spans="39:39" ht="15.75" customHeight="1" x14ac:dyDescent="0.2">
      <c r="AM625" s="5"/>
    </row>
    <row r="626" spans="39:39" ht="15.75" customHeight="1" x14ac:dyDescent="0.2">
      <c r="AM626" s="5"/>
    </row>
    <row r="627" spans="39:39" ht="15.75" customHeight="1" x14ac:dyDescent="0.2">
      <c r="AM627" s="5"/>
    </row>
    <row r="628" spans="39:39" ht="15.75" customHeight="1" x14ac:dyDescent="0.2">
      <c r="AM628" s="5"/>
    </row>
    <row r="629" spans="39:39" ht="15.75" customHeight="1" x14ac:dyDescent="0.2">
      <c r="AM629" s="5"/>
    </row>
    <row r="630" spans="39:39" ht="15.75" customHeight="1" x14ac:dyDescent="0.2">
      <c r="AM630" s="5"/>
    </row>
    <row r="631" spans="39:39" ht="15.75" customHeight="1" x14ac:dyDescent="0.2">
      <c r="AM631" s="5"/>
    </row>
    <row r="632" spans="39:39" ht="15.75" customHeight="1" x14ac:dyDescent="0.2">
      <c r="AM632" s="5"/>
    </row>
    <row r="633" spans="39:39" ht="15.75" customHeight="1" x14ac:dyDescent="0.2">
      <c r="AM633" s="5"/>
    </row>
    <row r="634" spans="39:39" ht="15.75" customHeight="1" x14ac:dyDescent="0.2">
      <c r="AM634" s="5"/>
    </row>
    <row r="635" spans="39:39" ht="15.75" customHeight="1" x14ac:dyDescent="0.2">
      <c r="AM635" s="5"/>
    </row>
    <row r="636" spans="39:39" ht="15.75" customHeight="1" x14ac:dyDescent="0.2">
      <c r="AM636" s="5"/>
    </row>
    <row r="637" spans="39:39" ht="15.75" customHeight="1" x14ac:dyDescent="0.2">
      <c r="AM637" s="5"/>
    </row>
    <row r="638" spans="39:39" ht="15.75" customHeight="1" x14ac:dyDescent="0.2">
      <c r="AM638" s="5"/>
    </row>
    <row r="639" spans="39:39" ht="15.75" customHeight="1" x14ac:dyDescent="0.2">
      <c r="AM639" s="5"/>
    </row>
    <row r="640" spans="39:39" ht="15.75" customHeight="1" x14ac:dyDescent="0.2">
      <c r="AM640" s="5"/>
    </row>
    <row r="641" spans="39:39" ht="15.75" customHeight="1" x14ac:dyDescent="0.2">
      <c r="AM641" s="5"/>
    </row>
    <row r="642" spans="39:39" ht="15.75" customHeight="1" x14ac:dyDescent="0.2">
      <c r="AM642" s="5"/>
    </row>
    <row r="643" spans="39:39" ht="15.75" customHeight="1" x14ac:dyDescent="0.2">
      <c r="AM643" s="5"/>
    </row>
    <row r="644" spans="39:39" ht="15.75" customHeight="1" x14ac:dyDescent="0.2">
      <c r="AM644" s="5"/>
    </row>
    <row r="645" spans="39:39" ht="15.75" customHeight="1" x14ac:dyDescent="0.2">
      <c r="AM645" s="5"/>
    </row>
    <row r="646" spans="39:39" ht="15.75" customHeight="1" x14ac:dyDescent="0.2">
      <c r="AM646" s="5"/>
    </row>
    <row r="647" spans="39:39" ht="15.75" customHeight="1" x14ac:dyDescent="0.2">
      <c r="AM647" s="5"/>
    </row>
    <row r="648" spans="39:39" ht="15.75" customHeight="1" x14ac:dyDescent="0.2">
      <c r="AM648" s="5"/>
    </row>
    <row r="649" spans="39:39" ht="15.75" customHeight="1" x14ac:dyDescent="0.2">
      <c r="AM649" s="5"/>
    </row>
    <row r="650" spans="39:39" ht="15.75" customHeight="1" x14ac:dyDescent="0.2">
      <c r="AM650" s="5"/>
    </row>
    <row r="651" spans="39:39" ht="15.75" customHeight="1" x14ac:dyDescent="0.2">
      <c r="AM651" s="5"/>
    </row>
    <row r="652" spans="39:39" ht="15.75" customHeight="1" x14ac:dyDescent="0.2">
      <c r="AM652" s="5"/>
    </row>
    <row r="653" spans="39:39" ht="15.75" customHeight="1" x14ac:dyDescent="0.2">
      <c r="AM653" s="5"/>
    </row>
    <row r="654" spans="39:39" ht="15.75" customHeight="1" x14ac:dyDescent="0.2">
      <c r="AM654" s="5"/>
    </row>
    <row r="655" spans="39:39" ht="15.75" customHeight="1" x14ac:dyDescent="0.2">
      <c r="AM655" s="5"/>
    </row>
    <row r="656" spans="39:39" ht="15.75" customHeight="1" x14ac:dyDescent="0.2">
      <c r="AM656" s="5"/>
    </row>
    <row r="657" spans="39:39" ht="15.75" customHeight="1" x14ac:dyDescent="0.2">
      <c r="AM657" s="5"/>
    </row>
    <row r="658" spans="39:39" ht="15.75" customHeight="1" x14ac:dyDescent="0.2">
      <c r="AM658" s="5"/>
    </row>
    <row r="659" spans="39:39" ht="15.75" customHeight="1" x14ac:dyDescent="0.2">
      <c r="AM659" s="5"/>
    </row>
    <row r="660" spans="39:39" ht="15.75" customHeight="1" x14ac:dyDescent="0.2">
      <c r="AM660" s="5"/>
    </row>
    <row r="661" spans="39:39" ht="15.75" customHeight="1" x14ac:dyDescent="0.2">
      <c r="AM661" s="5"/>
    </row>
    <row r="662" spans="39:39" ht="15.75" customHeight="1" x14ac:dyDescent="0.2">
      <c r="AM662" s="5"/>
    </row>
    <row r="663" spans="39:39" ht="15.75" customHeight="1" x14ac:dyDescent="0.2">
      <c r="AM663" s="5"/>
    </row>
    <row r="664" spans="39:39" ht="15.75" customHeight="1" x14ac:dyDescent="0.2">
      <c r="AM664" s="5"/>
    </row>
    <row r="665" spans="39:39" ht="15.75" customHeight="1" x14ac:dyDescent="0.2">
      <c r="AM665" s="5"/>
    </row>
    <row r="666" spans="39:39" ht="15.75" customHeight="1" x14ac:dyDescent="0.2">
      <c r="AM666" s="5"/>
    </row>
    <row r="667" spans="39:39" ht="15.75" customHeight="1" x14ac:dyDescent="0.2">
      <c r="AM667" s="5"/>
    </row>
    <row r="668" spans="39:39" ht="15.75" customHeight="1" x14ac:dyDescent="0.2">
      <c r="AM668" s="5"/>
    </row>
    <row r="669" spans="39:39" ht="15.75" customHeight="1" x14ac:dyDescent="0.2">
      <c r="AM669" s="5"/>
    </row>
    <row r="670" spans="39:39" ht="15.75" customHeight="1" x14ac:dyDescent="0.2">
      <c r="AM670" s="5"/>
    </row>
    <row r="671" spans="39:39" ht="15.75" customHeight="1" x14ac:dyDescent="0.2">
      <c r="AM671" s="5"/>
    </row>
    <row r="672" spans="39:39" ht="15.75" customHeight="1" x14ac:dyDescent="0.2">
      <c r="AM672" s="5"/>
    </row>
    <row r="673" spans="39:39" ht="15.75" customHeight="1" x14ac:dyDescent="0.2">
      <c r="AM673" s="5"/>
    </row>
    <row r="674" spans="39:39" ht="15.75" customHeight="1" x14ac:dyDescent="0.2">
      <c r="AM674" s="5"/>
    </row>
    <row r="675" spans="39:39" ht="15.75" customHeight="1" x14ac:dyDescent="0.2">
      <c r="AM675" s="5"/>
    </row>
    <row r="676" spans="39:39" ht="15.75" customHeight="1" x14ac:dyDescent="0.2">
      <c r="AM676" s="5"/>
    </row>
    <row r="677" spans="39:39" ht="15.75" customHeight="1" x14ac:dyDescent="0.2">
      <c r="AM677" s="5"/>
    </row>
    <row r="678" spans="39:39" ht="15.75" customHeight="1" x14ac:dyDescent="0.2">
      <c r="AM678" s="5"/>
    </row>
    <row r="679" spans="39:39" ht="15.75" customHeight="1" x14ac:dyDescent="0.2">
      <c r="AM679" s="5"/>
    </row>
    <row r="680" spans="39:39" ht="15.75" customHeight="1" x14ac:dyDescent="0.2">
      <c r="AM680" s="5"/>
    </row>
    <row r="681" spans="39:39" ht="15.75" customHeight="1" x14ac:dyDescent="0.2">
      <c r="AM681" s="5"/>
    </row>
    <row r="682" spans="39:39" ht="15.75" customHeight="1" x14ac:dyDescent="0.2">
      <c r="AM682" s="5"/>
    </row>
    <row r="683" spans="39:39" ht="15.75" customHeight="1" x14ac:dyDescent="0.2">
      <c r="AM683" s="5"/>
    </row>
    <row r="684" spans="39:39" ht="15.75" customHeight="1" x14ac:dyDescent="0.2">
      <c r="AM684" s="5"/>
    </row>
    <row r="685" spans="39:39" ht="15.75" customHeight="1" x14ac:dyDescent="0.2">
      <c r="AM685" s="5"/>
    </row>
    <row r="686" spans="39:39" ht="15.75" customHeight="1" x14ac:dyDescent="0.2">
      <c r="AM686" s="5"/>
    </row>
    <row r="687" spans="39:39" ht="15.75" customHeight="1" x14ac:dyDescent="0.2">
      <c r="AM687" s="5"/>
    </row>
    <row r="688" spans="39:39" ht="15.75" customHeight="1" x14ac:dyDescent="0.2">
      <c r="AM688" s="5"/>
    </row>
    <row r="689" spans="39:39" ht="15.75" customHeight="1" x14ac:dyDescent="0.2">
      <c r="AM689" s="5"/>
    </row>
    <row r="690" spans="39:39" ht="15.75" customHeight="1" x14ac:dyDescent="0.2">
      <c r="AM690" s="5"/>
    </row>
    <row r="691" spans="39:39" ht="15.75" customHeight="1" x14ac:dyDescent="0.2">
      <c r="AM691" s="5"/>
    </row>
    <row r="692" spans="39:39" ht="15.75" customHeight="1" x14ac:dyDescent="0.2">
      <c r="AM692" s="5"/>
    </row>
    <row r="693" spans="39:39" ht="15.75" customHeight="1" x14ac:dyDescent="0.2">
      <c r="AM693" s="5"/>
    </row>
    <row r="694" spans="39:39" ht="15.75" customHeight="1" x14ac:dyDescent="0.2">
      <c r="AM694" s="5"/>
    </row>
    <row r="695" spans="39:39" ht="15.75" customHeight="1" x14ac:dyDescent="0.2">
      <c r="AM695" s="5"/>
    </row>
    <row r="696" spans="39:39" ht="15.75" customHeight="1" x14ac:dyDescent="0.2">
      <c r="AM696" s="5"/>
    </row>
    <row r="697" spans="39:39" ht="15.75" customHeight="1" x14ac:dyDescent="0.2">
      <c r="AM697" s="5"/>
    </row>
    <row r="698" spans="39:39" ht="15.75" customHeight="1" x14ac:dyDescent="0.2">
      <c r="AM698" s="5"/>
    </row>
    <row r="699" spans="39:39" ht="15.75" customHeight="1" x14ac:dyDescent="0.2">
      <c r="AM699" s="5"/>
    </row>
    <row r="700" spans="39:39" ht="15.75" customHeight="1" x14ac:dyDescent="0.2">
      <c r="AM700" s="5"/>
    </row>
    <row r="701" spans="39:39" ht="15.75" customHeight="1" x14ac:dyDescent="0.2">
      <c r="AM701" s="5"/>
    </row>
    <row r="702" spans="39:39" ht="15.75" customHeight="1" x14ac:dyDescent="0.2">
      <c r="AM702" s="5"/>
    </row>
    <row r="703" spans="39:39" ht="15.75" customHeight="1" x14ac:dyDescent="0.2">
      <c r="AM703" s="5"/>
    </row>
    <row r="704" spans="39:39" ht="15.75" customHeight="1" x14ac:dyDescent="0.2">
      <c r="AM704" s="5"/>
    </row>
    <row r="705" spans="39:39" ht="15.75" customHeight="1" x14ac:dyDescent="0.2">
      <c r="AM705" s="5"/>
    </row>
    <row r="706" spans="39:39" ht="15.75" customHeight="1" x14ac:dyDescent="0.2">
      <c r="AM706" s="5"/>
    </row>
    <row r="707" spans="39:39" ht="15.75" customHeight="1" x14ac:dyDescent="0.2">
      <c r="AM707" s="5"/>
    </row>
    <row r="708" spans="39:39" ht="15.75" customHeight="1" x14ac:dyDescent="0.2">
      <c r="AM708" s="5"/>
    </row>
    <row r="709" spans="39:39" ht="15.75" customHeight="1" x14ac:dyDescent="0.2">
      <c r="AM709" s="5"/>
    </row>
    <row r="710" spans="39:39" ht="15.75" customHeight="1" x14ac:dyDescent="0.2">
      <c r="AM710" s="5"/>
    </row>
    <row r="711" spans="39:39" ht="15.75" customHeight="1" x14ac:dyDescent="0.2">
      <c r="AM711" s="5"/>
    </row>
    <row r="712" spans="39:39" ht="15.75" customHeight="1" x14ac:dyDescent="0.2">
      <c r="AM712" s="5"/>
    </row>
    <row r="713" spans="39:39" ht="15.75" customHeight="1" x14ac:dyDescent="0.2">
      <c r="AM713" s="5"/>
    </row>
    <row r="714" spans="39:39" ht="15.75" customHeight="1" x14ac:dyDescent="0.2">
      <c r="AM714" s="5"/>
    </row>
    <row r="715" spans="39:39" ht="15.75" customHeight="1" x14ac:dyDescent="0.2">
      <c r="AM715" s="5"/>
    </row>
    <row r="716" spans="39:39" ht="15.75" customHeight="1" x14ac:dyDescent="0.2">
      <c r="AM716" s="5"/>
    </row>
    <row r="717" spans="39:39" ht="15.75" customHeight="1" x14ac:dyDescent="0.2">
      <c r="AM717" s="5"/>
    </row>
    <row r="718" spans="39:39" ht="15.75" customHeight="1" x14ac:dyDescent="0.2">
      <c r="AM718" s="5"/>
    </row>
    <row r="719" spans="39:39" ht="15.75" customHeight="1" x14ac:dyDescent="0.2">
      <c r="AM719" s="5"/>
    </row>
    <row r="720" spans="39:39" ht="15.75" customHeight="1" x14ac:dyDescent="0.2">
      <c r="AM720" s="5"/>
    </row>
    <row r="721" spans="39:39" ht="15.75" customHeight="1" x14ac:dyDescent="0.2">
      <c r="AM721" s="5"/>
    </row>
    <row r="722" spans="39:39" ht="15.75" customHeight="1" x14ac:dyDescent="0.2">
      <c r="AM722" s="5"/>
    </row>
    <row r="723" spans="39:39" ht="15.75" customHeight="1" x14ac:dyDescent="0.2">
      <c r="AM723" s="5"/>
    </row>
    <row r="724" spans="39:39" ht="15.75" customHeight="1" x14ac:dyDescent="0.2">
      <c r="AM724" s="5"/>
    </row>
    <row r="725" spans="39:39" ht="15.75" customHeight="1" x14ac:dyDescent="0.2">
      <c r="AM725" s="5"/>
    </row>
    <row r="726" spans="39:39" ht="15.75" customHeight="1" x14ac:dyDescent="0.2">
      <c r="AM726" s="5"/>
    </row>
    <row r="727" spans="39:39" ht="15.75" customHeight="1" x14ac:dyDescent="0.2">
      <c r="AM727" s="5"/>
    </row>
    <row r="728" spans="39:39" ht="15.75" customHeight="1" x14ac:dyDescent="0.2">
      <c r="AM728" s="5"/>
    </row>
    <row r="729" spans="39:39" ht="15.75" customHeight="1" x14ac:dyDescent="0.2">
      <c r="AM729" s="5"/>
    </row>
    <row r="730" spans="39:39" ht="15.75" customHeight="1" x14ac:dyDescent="0.2">
      <c r="AM730" s="5"/>
    </row>
    <row r="731" spans="39:39" ht="15.75" customHeight="1" x14ac:dyDescent="0.2">
      <c r="AM731" s="5"/>
    </row>
    <row r="732" spans="39:39" ht="15.75" customHeight="1" x14ac:dyDescent="0.2">
      <c r="AM732" s="5"/>
    </row>
    <row r="733" spans="39:39" ht="15.75" customHeight="1" x14ac:dyDescent="0.2">
      <c r="AM733" s="5"/>
    </row>
    <row r="734" spans="39:39" ht="15.75" customHeight="1" x14ac:dyDescent="0.2">
      <c r="AM734" s="5"/>
    </row>
    <row r="735" spans="39:39" ht="15.75" customHeight="1" x14ac:dyDescent="0.2">
      <c r="AM735" s="5"/>
    </row>
    <row r="736" spans="39:39" ht="15.75" customHeight="1" x14ac:dyDescent="0.2">
      <c r="AM736" s="5"/>
    </row>
    <row r="737" spans="39:39" ht="15.75" customHeight="1" x14ac:dyDescent="0.2">
      <c r="AM737" s="5"/>
    </row>
    <row r="738" spans="39:39" ht="15.75" customHeight="1" x14ac:dyDescent="0.2">
      <c r="AM738" s="5"/>
    </row>
    <row r="739" spans="39:39" ht="15.75" customHeight="1" x14ac:dyDescent="0.2">
      <c r="AM739" s="5"/>
    </row>
    <row r="740" spans="39:39" ht="15.75" customHeight="1" x14ac:dyDescent="0.2">
      <c r="AM740" s="5"/>
    </row>
    <row r="741" spans="39:39" ht="15.75" customHeight="1" x14ac:dyDescent="0.2">
      <c r="AM741" s="5"/>
    </row>
    <row r="742" spans="39:39" ht="15.75" customHeight="1" x14ac:dyDescent="0.2">
      <c r="AM742" s="5"/>
    </row>
    <row r="743" spans="39:39" ht="15.75" customHeight="1" x14ac:dyDescent="0.2">
      <c r="AM743" s="5"/>
    </row>
    <row r="744" spans="39:39" ht="15.75" customHeight="1" x14ac:dyDescent="0.2">
      <c r="AM744" s="5"/>
    </row>
    <row r="745" spans="39:39" ht="15.75" customHeight="1" x14ac:dyDescent="0.2">
      <c r="AM745" s="5"/>
    </row>
    <row r="746" spans="39:39" ht="15.75" customHeight="1" x14ac:dyDescent="0.2">
      <c r="AM746" s="5"/>
    </row>
    <row r="747" spans="39:39" ht="15.75" customHeight="1" x14ac:dyDescent="0.2">
      <c r="AM747" s="5"/>
    </row>
    <row r="748" spans="39:39" ht="15.75" customHeight="1" x14ac:dyDescent="0.2">
      <c r="AM748" s="5"/>
    </row>
    <row r="749" spans="39:39" ht="15.75" customHeight="1" x14ac:dyDescent="0.2">
      <c r="AM749" s="5"/>
    </row>
    <row r="750" spans="39:39" ht="15.75" customHeight="1" x14ac:dyDescent="0.2">
      <c r="AM750" s="5"/>
    </row>
    <row r="751" spans="39:39" ht="15.75" customHeight="1" x14ac:dyDescent="0.2">
      <c r="AM751" s="5"/>
    </row>
    <row r="752" spans="39:39" ht="15.75" customHeight="1" x14ac:dyDescent="0.2">
      <c r="AM752" s="5"/>
    </row>
    <row r="753" spans="39:39" ht="15.75" customHeight="1" x14ac:dyDescent="0.2">
      <c r="AM753" s="5"/>
    </row>
    <row r="754" spans="39:39" ht="15.75" customHeight="1" x14ac:dyDescent="0.2">
      <c r="AM754" s="5"/>
    </row>
    <row r="755" spans="39:39" ht="15.75" customHeight="1" x14ac:dyDescent="0.2">
      <c r="AM755" s="5"/>
    </row>
    <row r="756" spans="39:39" ht="15.75" customHeight="1" x14ac:dyDescent="0.2">
      <c r="AM756" s="5"/>
    </row>
    <row r="757" spans="39:39" ht="15.75" customHeight="1" x14ac:dyDescent="0.2">
      <c r="AM757" s="5"/>
    </row>
    <row r="758" spans="39:39" ht="15.75" customHeight="1" x14ac:dyDescent="0.2">
      <c r="AM758" s="5"/>
    </row>
    <row r="759" spans="39:39" ht="15.75" customHeight="1" x14ac:dyDescent="0.2">
      <c r="AM759" s="5"/>
    </row>
    <row r="760" spans="39:39" ht="15.75" customHeight="1" x14ac:dyDescent="0.2">
      <c r="AM760" s="5"/>
    </row>
    <row r="761" spans="39:39" ht="15.75" customHeight="1" x14ac:dyDescent="0.2">
      <c r="AM761" s="5"/>
    </row>
    <row r="762" spans="39:39" ht="15.75" customHeight="1" x14ac:dyDescent="0.2">
      <c r="AM762" s="5"/>
    </row>
    <row r="763" spans="39:39" ht="15.75" customHeight="1" x14ac:dyDescent="0.2">
      <c r="AM763" s="5"/>
    </row>
    <row r="764" spans="39:39" ht="15.75" customHeight="1" x14ac:dyDescent="0.2">
      <c r="AM764" s="5"/>
    </row>
    <row r="765" spans="39:39" ht="15.75" customHeight="1" x14ac:dyDescent="0.2">
      <c r="AM765" s="5"/>
    </row>
    <row r="766" spans="39:39" ht="15.75" customHeight="1" x14ac:dyDescent="0.2">
      <c r="AM766" s="5"/>
    </row>
    <row r="767" spans="39:39" ht="15.75" customHeight="1" x14ac:dyDescent="0.2">
      <c r="AM767" s="5"/>
    </row>
    <row r="768" spans="39:39" ht="15.75" customHeight="1" x14ac:dyDescent="0.2">
      <c r="AM768" s="5"/>
    </row>
    <row r="769" spans="39:39" ht="15.75" customHeight="1" x14ac:dyDescent="0.2">
      <c r="AM769" s="5"/>
    </row>
    <row r="770" spans="39:39" ht="15.75" customHeight="1" x14ac:dyDescent="0.2">
      <c r="AM770" s="5"/>
    </row>
    <row r="771" spans="39:39" ht="15.75" customHeight="1" x14ac:dyDescent="0.2">
      <c r="AM771" s="5"/>
    </row>
    <row r="772" spans="39:39" ht="15.75" customHeight="1" x14ac:dyDescent="0.2">
      <c r="AM772" s="5"/>
    </row>
    <row r="773" spans="39:39" ht="15.75" customHeight="1" x14ac:dyDescent="0.2">
      <c r="AM773" s="5"/>
    </row>
    <row r="774" spans="39:39" ht="15.75" customHeight="1" x14ac:dyDescent="0.2">
      <c r="AM774" s="5"/>
    </row>
    <row r="775" spans="39:39" ht="15.75" customHeight="1" x14ac:dyDescent="0.2">
      <c r="AM775" s="5"/>
    </row>
    <row r="776" spans="39:39" ht="15.75" customHeight="1" x14ac:dyDescent="0.2">
      <c r="AM776" s="5"/>
    </row>
    <row r="777" spans="39:39" ht="15.75" customHeight="1" x14ac:dyDescent="0.2">
      <c r="AM777" s="5"/>
    </row>
    <row r="778" spans="39:39" ht="15.75" customHeight="1" x14ac:dyDescent="0.2">
      <c r="AM778" s="5"/>
    </row>
    <row r="779" spans="39:39" ht="15.75" customHeight="1" x14ac:dyDescent="0.2">
      <c r="AM779" s="5"/>
    </row>
    <row r="780" spans="39:39" ht="15.75" customHeight="1" x14ac:dyDescent="0.2">
      <c r="AM780" s="5"/>
    </row>
    <row r="781" spans="39:39" ht="15.75" customHeight="1" x14ac:dyDescent="0.2">
      <c r="AM781" s="5"/>
    </row>
    <row r="782" spans="39:39" ht="15.75" customHeight="1" x14ac:dyDescent="0.2">
      <c r="AM782" s="5"/>
    </row>
    <row r="783" spans="39:39" ht="15.75" customHeight="1" x14ac:dyDescent="0.2">
      <c r="AM783" s="5"/>
    </row>
    <row r="784" spans="39:39" ht="15.75" customHeight="1" x14ac:dyDescent="0.2">
      <c r="AM784" s="5"/>
    </row>
    <row r="785" spans="39:39" ht="15.75" customHeight="1" x14ac:dyDescent="0.2">
      <c r="AM785" s="5"/>
    </row>
    <row r="786" spans="39:39" ht="15.75" customHeight="1" x14ac:dyDescent="0.2">
      <c r="AM786" s="5"/>
    </row>
    <row r="787" spans="39:39" ht="15.75" customHeight="1" x14ac:dyDescent="0.2">
      <c r="AM787" s="5"/>
    </row>
    <row r="788" spans="39:39" ht="15.75" customHeight="1" x14ac:dyDescent="0.2">
      <c r="AM788" s="5"/>
    </row>
    <row r="789" spans="39:39" ht="15.75" customHeight="1" x14ac:dyDescent="0.2">
      <c r="AM789" s="5"/>
    </row>
    <row r="790" spans="39:39" ht="15.75" customHeight="1" x14ac:dyDescent="0.2">
      <c r="AM790" s="5"/>
    </row>
    <row r="791" spans="39:39" ht="15.75" customHeight="1" x14ac:dyDescent="0.2">
      <c r="AM791" s="5"/>
    </row>
    <row r="792" spans="39:39" ht="15.75" customHeight="1" x14ac:dyDescent="0.2">
      <c r="AM792" s="5"/>
    </row>
    <row r="793" spans="39:39" ht="15.75" customHeight="1" x14ac:dyDescent="0.2">
      <c r="AM793" s="5"/>
    </row>
    <row r="794" spans="39:39" ht="15.75" customHeight="1" x14ac:dyDescent="0.2">
      <c r="AM794" s="5"/>
    </row>
    <row r="795" spans="39:39" ht="15.75" customHeight="1" x14ac:dyDescent="0.2">
      <c r="AM795" s="5"/>
    </row>
    <row r="796" spans="39:39" ht="15.75" customHeight="1" x14ac:dyDescent="0.2">
      <c r="AM796" s="5"/>
    </row>
    <row r="797" spans="39:39" ht="15.75" customHeight="1" x14ac:dyDescent="0.2">
      <c r="AM797" s="5"/>
    </row>
    <row r="798" spans="39:39" ht="15.75" customHeight="1" x14ac:dyDescent="0.2">
      <c r="AM798" s="5"/>
    </row>
    <row r="799" spans="39:39" ht="15.75" customHeight="1" x14ac:dyDescent="0.2">
      <c r="AM799" s="5"/>
    </row>
    <row r="800" spans="39:39" ht="15.75" customHeight="1" x14ac:dyDescent="0.2">
      <c r="AM800" s="5"/>
    </row>
    <row r="801" spans="39:39" ht="15.75" customHeight="1" x14ac:dyDescent="0.2">
      <c r="AM801" s="5"/>
    </row>
    <row r="802" spans="39:39" ht="15.75" customHeight="1" x14ac:dyDescent="0.2">
      <c r="AM802" s="5"/>
    </row>
    <row r="803" spans="39:39" ht="15.75" customHeight="1" x14ac:dyDescent="0.2">
      <c r="AM803" s="5"/>
    </row>
    <row r="804" spans="39:39" ht="15.75" customHeight="1" x14ac:dyDescent="0.2">
      <c r="AM804" s="5"/>
    </row>
    <row r="805" spans="39:39" ht="15.75" customHeight="1" x14ac:dyDescent="0.2">
      <c r="AM805" s="5"/>
    </row>
    <row r="806" spans="39:39" ht="15.75" customHeight="1" x14ac:dyDescent="0.2">
      <c r="AM806" s="5"/>
    </row>
    <row r="807" spans="39:39" ht="15.75" customHeight="1" x14ac:dyDescent="0.2">
      <c r="AM807" s="5"/>
    </row>
    <row r="808" spans="39:39" ht="15.75" customHeight="1" x14ac:dyDescent="0.2">
      <c r="AM808" s="5"/>
    </row>
    <row r="809" spans="39:39" ht="15.75" customHeight="1" x14ac:dyDescent="0.2">
      <c r="AM809" s="5"/>
    </row>
    <row r="810" spans="39:39" ht="15.75" customHeight="1" x14ac:dyDescent="0.2">
      <c r="AM810" s="5"/>
    </row>
    <row r="811" spans="39:39" ht="15.75" customHeight="1" x14ac:dyDescent="0.2">
      <c r="AM811" s="5"/>
    </row>
    <row r="812" spans="39:39" ht="15.75" customHeight="1" x14ac:dyDescent="0.2">
      <c r="AM812" s="5"/>
    </row>
    <row r="813" spans="39:39" ht="15.75" customHeight="1" x14ac:dyDescent="0.2">
      <c r="AM813" s="5"/>
    </row>
    <row r="814" spans="39:39" ht="15.75" customHeight="1" x14ac:dyDescent="0.2">
      <c r="AM814" s="5"/>
    </row>
    <row r="815" spans="39:39" ht="15.75" customHeight="1" x14ac:dyDescent="0.2">
      <c r="AM815" s="5"/>
    </row>
    <row r="816" spans="39:39" ht="15.75" customHeight="1" x14ac:dyDescent="0.2">
      <c r="AM816" s="5"/>
    </row>
    <row r="817" spans="39:39" ht="15.75" customHeight="1" x14ac:dyDescent="0.2">
      <c r="AM817" s="5"/>
    </row>
    <row r="818" spans="39:39" ht="15.75" customHeight="1" x14ac:dyDescent="0.2">
      <c r="AM818" s="5"/>
    </row>
    <row r="819" spans="39:39" ht="15.75" customHeight="1" x14ac:dyDescent="0.2">
      <c r="AM819" s="5"/>
    </row>
    <row r="820" spans="39:39" ht="15.75" customHeight="1" x14ac:dyDescent="0.2">
      <c r="AM820" s="5"/>
    </row>
    <row r="821" spans="39:39" ht="15.75" customHeight="1" x14ac:dyDescent="0.2">
      <c r="AM821" s="5"/>
    </row>
    <row r="822" spans="39:39" ht="15.75" customHeight="1" x14ac:dyDescent="0.2">
      <c r="AM822" s="5"/>
    </row>
    <row r="823" spans="39:39" ht="15.75" customHeight="1" x14ac:dyDescent="0.2">
      <c r="AM823" s="5"/>
    </row>
    <row r="824" spans="39:39" ht="15.75" customHeight="1" x14ac:dyDescent="0.2">
      <c r="AM824" s="5"/>
    </row>
    <row r="825" spans="39:39" ht="15.75" customHeight="1" x14ac:dyDescent="0.2">
      <c r="AM825" s="5"/>
    </row>
    <row r="826" spans="39:39" ht="15.75" customHeight="1" x14ac:dyDescent="0.2">
      <c r="AM826" s="5"/>
    </row>
    <row r="827" spans="39:39" ht="15.75" customHeight="1" x14ac:dyDescent="0.2">
      <c r="AM827" s="5"/>
    </row>
    <row r="828" spans="39:39" ht="15.75" customHeight="1" x14ac:dyDescent="0.2">
      <c r="AM828" s="5"/>
    </row>
    <row r="829" spans="39:39" ht="15.75" customHeight="1" x14ac:dyDescent="0.2">
      <c r="AM829" s="5"/>
    </row>
    <row r="830" spans="39:39" ht="15.75" customHeight="1" x14ac:dyDescent="0.2">
      <c r="AM830" s="5"/>
    </row>
    <row r="831" spans="39:39" ht="15.75" customHeight="1" x14ac:dyDescent="0.2">
      <c r="AM831" s="5"/>
    </row>
    <row r="832" spans="39:39" ht="15.75" customHeight="1" x14ac:dyDescent="0.2">
      <c r="AM832" s="5"/>
    </row>
    <row r="833" spans="39:39" ht="15.75" customHeight="1" x14ac:dyDescent="0.2">
      <c r="AM833" s="5"/>
    </row>
    <row r="834" spans="39:39" ht="15.75" customHeight="1" x14ac:dyDescent="0.2">
      <c r="AM834" s="5"/>
    </row>
    <row r="835" spans="39:39" ht="15.75" customHeight="1" x14ac:dyDescent="0.2">
      <c r="AM835" s="5"/>
    </row>
    <row r="836" spans="39:39" ht="15.75" customHeight="1" x14ac:dyDescent="0.2">
      <c r="AM836" s="5"/>
    </row>
    <row r="837" spans="39:39" ht="15.75" customHeight="1" x14ac:dyDescent="0.2">
      <c r="AM837" s="5"/>
    </row>
    <row r="838" spans="39:39" ht="15.75" customHeight="1" x14ac:dyDescent="0.2">
      <c r="AM838" s="5"/>
    </row>
    <row r="839" spans="39:39" ht="15.75" customHeight="1" x14ac:dyDescent="0.2">
      <c r="AM839" s="5"/>
    </row>
    <row r="840" spans="39:39" ht="15.75" customHeight="1" x14ac:dyDescent="0.2">
      <c r="AM840" s="5"/>
    </row>
    <row r="841" spans="39:39" ht="15.75" customHeight="1" x14ac:dyDescent="0.2">
      <c r="AM841" s="5"/>
    </row>
    <row r="842" spans="39:39" ht="15.75" customHeight="1" x14ac:dyDescent="0.2">
      <c r="AM842" s="5"/>
    </row>
    <row r="843" spans="39:39" ht="15.75" customHeight="1" x14ac:dyDescent="0.2">
      <c r="AM843" s="5"/>
    </row>
    <row r="844" spans="39:39" ht="15.75" customHeight="1" x14ac:dyDescent="0.2">
      <c r="AM844" s="5"/>
    </row>
    <row r="845" spans="39:39" ht="15.75" customHeight="1" x14ac:dyDescent="0.2">
      <c r="AM845" s="5"/>
    </row>
    <row r="846" spans="39:39" ht="15.75" customHeight="1" x14ac:dyDescent="0.2">
      <c r="AM846" s="5"/>
    </row>
    <row r="847" spans="39:39" ht="15.75" customHeight="1" x14ac:dyDescent="0.2">
      <c r="AM847" s="5"/>
    </row>
    <row r="848" spans="39:39" ht="15.75" customHeight="1" x14ac:dyDescent="0.2">
      <c r="AM848" s="5"/>
    </row>
    <row r="849" spans="39:39" ht="15.75" customHeight="1" x14ac:dyDescent="0.2">
      <c r="AM849" s="5"/>
    </row>
    <row r="850" spans="39:39" ht="15.75" customHeight="1" x14ac:dyDescent="0.2">
      <c r="AM850" s="5"/>
    </row>
    <row r="851" spans="39:39" ht="15.75" customHeight="1" x14ac:dyDescent="0.2">
      <c r="AM851" s="5"/>
    </row>
    <row r="852" spans="39:39" ht="15.75" customHeight="1" x14ac:dyDescent="0.2">
      <c r="AM852" s="5"/>
    </row>
    <row r="853" spans="39:39" ht="15.75" customHeight="1" x14ac:dyDescent="0.2">
      <c r="AM853" s="5"/>
    </row>
    <row r="854" spans="39:39" ht="15.75" customHeight="1" x14ac:dyDescent="0.2">
      <c r="AM854" s="5"/>
    </row>
    <row r="855" spans="39:39" ht="15.75" customHeight="1" x14ac:dyDescent="0.2">
      <c r="AM855" s="5"/>
    </row>
    <row r="856" spans="39:39" ht="15.75" customHeight="1" x14ac:dyDescent="0.2">
      <c r="AM856" s="5"/>
    </row>
    <row r="857" spans="39:39" ht="15.75" customHeight="1" x14ac:dyDescent="0.2">
      <c r="AM857" s="5"/>
    </row>
    <row r="858" spans="39:39" ht="15.75" customHeight="1" x14ac:dyDescent="0.2">
      <c r="AM858" s="5"/>
    </row>
    <row r="859" spans="39:39" ht="15.75" customHeight="1" x14ac:dyDescent="0.2">
      <c r="AM859" s="5"/>
    </row>
    <row r="860" spans="39:39" ht="15.75" customHeight="1" x14ac:dyDescent="0.2">
      <c r="AM860" s="5"/>
    </row>
    <row r="861" spans="39:39" ht="15.75" customHeight="1" x14ac:dyDescent="0.2">
      <c r="AM861" s="5"/>
    </row>
    <row r="862" spans="39:39" ht="15.75" customHeight="1" x14ac:dyDescent="0.2">
      <c r="AM862" s="5"/>
    </row>
    <row r="863" spans="39:39" ht="15.75" customHeight="1" x14ac:dyDescent="0.2">
      <c r="AM863" s="5"/>
    </row>
    <row r="864" spans="39:39" ht="15.75" customHeight="1" x14ac:dyDescent="0.2">
      <c r="AM864" s="5"/>
    </row>
    <row r="865" spans="39:39" ht="15.75" customHeight="1" x14ac:dyDescent="0.2">
      <c r="AM865" s="5"/>
    </row>
    <row r="866" spans="39:39" ht="15.75" customHeight="1" x14ac:dyDescent="0.2">
      <c r="AM866" s="5"/>
    </row>
    <row r="867" spans="39:39" ht="15.75" customHeight="1" x14ac:dyDescent="0.2">
      <c r="AM867" s="5"/>
    </row>
    <row r="868" spans="39:39" ht="15.75" customHeight="1" x14ac:dyDescent="0.2">
      <c r="AM868" s="5"/>
    </row>
    <row r="869" spans="39:39" ht="15.75" customHeight="1" x14ac:dyDescent="0.2">
      <c r="AM869" s="5"/>
    </row>
    <row r="870" spans="39:39" ht="15.75" customHeight="1" x14ac:dyDescent="0.2">
      <c r="AM870" s="5"/>
    </row>
    <row r="871" spans="39:39" ht="15.75" customHeight="1" x14ac:dyDescent="0.2">
      <c r="AM871" s="5"/>
    </row>
    <row r="872" spans="39:39" ht="15.75" customHeight="1" x14ac:dyDescent="0.2">
      <c r="AM872" s="5"/>
    </row>
    <row r="873" spans="39:39" ht="15.75" customHeight="1" x14ac:dyDescent="0.2">
      <c r="AM873" s="5"/>
    </row>
    <row r="874" spans="39:39" ht="15.75" customHeight="1" x14ac:dyDescent="0.2">
      <c r="AM874" s="5"/>
    </row>
    <row r="875" spans="39:39" ht="15.75" customHeight="1" x14ac:dyDescent="0.2">
      <c r="AM875" s="5"/>
    </row>
    <row r="876" spans="39:39" ht="15.75" customHeight="1" x14ac:dyDescent="0.2">
      <c r="AM876" s="5"/>
    </row>
    <row r="877" spans="39:39" ht="15.75" customHeight="1" x14ac:dyDescent="0.2">
      <c r="AM877" s="5"/>
    </row>
    <row r="878" spans="39:39" ht="15.75" customHeight="1" x14ac:dyDescent="0.2">
      <c r="AM878" s="5"/>
    </row>
    <row r="879" spans="39:39" ht="15.75" customHeight="1" x14ac:dyDescent="0.2">
      <c r="AM879" s="5"/>
    </row>
    <row r="880" spans="39:39" ht="15.75" customHeight="1" x14ac:dyDescent="0.2">
      <c r="AM880" s="5"/>
    </row>
    <row r="881" spans="39:39" ht="15.75" customHeight="1" x14ac:dyDescent="0.2">
      <c r="AM881" s="5"/>
    </row>
    <row r="882" spans="39:39" ht="15.75" customHeight="1" x14ac:dyDescent="0.2">
      <c r="AM882" s="5"/>
    </row>
    <row r="883" spans="39:39" ht="15.75" customHeight="1" x14ac:dyDescent="0.2">
      <c r="AM883" s="5"/>
    </row>
    <row r="884" spans="39:39" ht="15.75" customHeight="1" x14ac:dyDescent="0.2">
      <c r="AM884" s="5"/>
    </row>
    <row r="885" spans="39:39" ht="15.75" customHeight="1" x14ac:dyDescent="0.2">
      <c r="AM885" s="5"/>
    </row>
    <row r="886" spans="39:39" ht="15.75" customHeight="1" x14ac:dyDescent="0.2">
      <c r="AM886" s="5"/>
    </row>
    <row r="887" spans="39:39" ht="15.75" customHeight="1" x14ac:dyDescent="0.2">
      <c r="AM887" s="5"/>
    </row>
    <row r="888" spans="39:39" ht="15.75" customHeight="1" x14ac:dyDescent="0.2">
      <c r="AM888" s="5"/>
    </row>
    <row r="889" spans="39:39" ht="15.75" customHeight="1" x14ac:dyDescent="0.2">
      <c r="AM889" s="5"/>
    </row>
    <row r="890" spans="39:39" ht="15.75" customHeight="1" x14ac:dyDescent="0.2">
      <c r="AM890" s="5"/>
    </row>
    <row r="891" spans="39:39" ht="15.75" customHeight="1" x14ac:dyDescent="0.2">
      <c r="AM891" s="5"/>
    </row>
    <row r="892" spans="39:39" ht="15.75" customHeight="1" x14ac:dyDescent="0.2">
      <c r="AM892" s="5"/>
    </row>
    <row r="893" spans="39:39" ht="15.75" customHeight="1" x14ac:dyDescent="0.2">
      <c r="AM893" s="5"/>
    </row>
    <row r="894" spans="39:39" ht="15.75" customHeight="1" x14ac:dyDescent="0.2">
      <c r="AM894" s="5"/>
    </row>
    <row r="895" spans="39:39" ht="15.75" customHeight="1" x14ac:dyDescent="0.2">
      <c r="AM895" s="5"/>
    </row>
    <row r="896" spans="39:39" ht="15.75" customHeight="1" x14ac:dyDescent="0.2">
      <c r="AM896" s="5"/>
    </row>
    <row r="897" spans="39:39" ht="15.75" customHeight="1" x14ac:dyDescent="0.2">
      <c r="AM897" s="5"/>
    </row>
    <row r="898" spans="39:39" ht="15.75" customHeight="1" x14ac:dyDescent="0.2">
      <c r="AM898" s="5"/>
    </row>
    <row r="899" spans="39:39" ht="15.75" customHeight="1" x14ac:dyDescent="0.2">
      <c r="AM899" s="5"/>
    </row>
    <row r="900" spans="39:39" ht="15.75" customHeight="1" x14ac:dyDescent="0.2">
      <c r="AM900" s="5"/>
    </row>
    <row r="901" spans="39:39" ht="15.75" customHeight="1" x14ac:dyDescent="0.2">
      <c r="AM901" s="5"/>
    </row>
    <row r="902" spans="39:39" ht="15.75" customHeight="1" x14ac:dyDescent="0.2">
      <c r="AM902" s="5"/>
    </row>
    <row r="903" spans="39:39" ht="15.75" customHeight="1" x14ac:dyDescent="0.2">
      <c r="AM903" s="5"/>
    </row>
    <row r="904" spans="39:39" ht="15.75" customHeight="1" x14ac:dyDescent="0.2">
      <c r="AM904" s="5"/>
    </row>
    <row r="905" spans="39:39" ht="15.75" customHeight="1" x14ac:dyDescent="0.2">
      <c r="AM905" s="5"/>
    </row>
    <row r="906" spans="39:39" ht="15.75" customHeight="1" x14ac:dyDescent="0.2">
      <c r="AM906" s="5"/>
    </row>
    <row r="907" spans="39:39" ht="15.75" customHeight="1" x14ac:dyDescent="0.2">
      <c r="AM907" s="5"/>
    </row>
    <row r="908" spans="39:39" ht="15.75" customHeight="1" x14ac:dyDescent="0.2">
      <c r="AM908" s="5"/>
    </row>
    <row r="909" spans="39:39" ht="15.75" customHeight="1" x14ac:dyDescent="0.2">
      <c r="AM909" s="5"/>
    </row>
    <row r="910" spans="39:39" ht="15.75" customHeight="1" x14ac:dyDescent="0.2">
      <c r="AM910" s="5"/>
    </row>
    <row r="911" spans="39:39" ht="15.75" customHeight="1" x14ac:dyDescent="0.2">
      <c r="AM911" s="5"/>
    </row>
    <row r="912" spans="39:39" ht="15.75" customHeight="1" x14ac:dyDescent="0.2">
      <c r="AM912" s="5"/>
    </row>
    <row r="913" spans="39:39" ht="15.75" customHeight="1" x14ac:dyDescent="0.2">
      <c r="AM913" s="5"/>
    </row>
    <row r="914" spans="39:39" ht="15.75" customHeight="1" x14ac:dyDescent="0.2">
      <c r="AM914" s="5"/>
    </row>
    <row r="915" spans="39:39" ht="15.75" customHeight="1" x14ac:dyDescent="0.2">
      <c r="AM915" s="5"/>
    </row>
    <row r="916" spans="39:39" ht="15.75" customHeight="1" x14ac:dyDescent="0.2">
      <c r="AM916" s="5"/>
    </row>
    <row r="917" spans="39:39" ht="15.75" customHeight="1" x14ac:dyDescent="0.2">
      <c r="AM917" s="5"/>
    </row>
    <row r="918" spans="39:39" ht="15.75" customHeight="1" x14ac:dyDescent="0.2">
      <c r="AM918" s="5"/>
    </row>
    <row r="919" spans="39:39" ht="15.75" customHeight="1" x14ac:dyDescent="0.2">
      <c r="AM919" s="5"/>
    </row>
    <row r="920" spans="39:39" ht="15.75" customHeight="1" x14ac:dyDescent="0.2">
      <c r="AM920" s="5"/>
    </row>
    <row r="921" spans="39:39" ht="15.75" customHeight="1" x14ac:dyDescent="0.2">
      <c r="AM921" s="5"/>
    </row>
    <row r="922" spans="39:39" ht="15.75" customHeight="1" x14ac:dyDescent="0.2">
      <c r="AM922" s="5"/>
    </row>
    <row r="923" spans="39:39" ht="15.75" customHeight="1" x14ac:dyDescent="0.2">
      <c r="AM923" s="5"/>
    </row>
    <row r="924" spans="39:39" ht="15.75" customHeight="1" x14ac:dyDescent="0.2">
      <c r="AM924" s="5"/>
    </row>
    <row r="925" spans="39:39" ht="15.75" customHeight="1" x14ac:dyDescent="0.2">
      <c r="AM925" s="5"/>
    </row>
    <row r="926" spans="39:39" ht="15.75" customHeight="1" x14ac:dyDescent="0.2">
      <c r="AM926" s="5"/>
    </row>
    <row r="927" spans="39:39" ht="15.75" customHeight="1" x14ac:dyDescent="0.2">
      <c r="AM927" s="5"/>
    </row>
    <row r="928" spans="39:39" ht="15.75" customHeight="1" x14ac:dyDescent="0.2">
      <c r="AM928" s="5"/>
    </row>
    <row r="929" spans="39:39" ht="15.75" customHeight="1" x14ac:dyDescent="0.2">
      <c r="AM929" s="5"/>
    </row>
    <row r="930" spans="39:39" ht="15.75" customHeight="1" x14ac:dyDescent="0.2">
      <c r="AM930" s="5"/>
    </row>
    <row r="931" spans="39:39" ht="15.75" customHeight="1" x14ac:dyDescent="0.2">
      <c r="AM931" s="5"/>
    </row>
    <row r="932" spans="39:39" ht="15.75" customHeight="1" x14ac:dyDescent="0.2">
      <c r="AM932" s="5"/>
    </row>
    <row r="933" spans="39:39" ht="15.75" customHeight="1" x14ac:dyDescent="0.2">
      <c r="AM933" s="5"/>
    </row>
    <row r="934" spans="39:39" ht="15.75" customHeight="1" x14ac:dyDescent="0.2">
      <c r="AM934" s="5"/>
    </row>
    <row r="935" spans="39:39" ht="15.75" customHeight="1" x14ac:dyDescent="0.2">
      <c r="AM935" s="5"/>
    </row>
    <row r="936" spans="39:39" ht="15.75" customHeight="1" x14ac:dyDescent="0.2">
      <c r="AM936" s="5"/>
    </row>
    <row r="937" spans="39:39" ht="15.75" customHeight="1" x14ac:dyDescent="0.2">
      <c r="AM937" s="5"/>
    </row>
    <row r="938" spans="39:39" ht="15.75" customHeight="1" x14ac:dyDescent="0.2">
      <c r="AM938" s="5"/>
    </row>
    <row r="939" spans="39:39" ht="15.75" customHeight="1" x14ac:dyDescent="0.2">
      <c r="AM939" s="5"/>
    </row>
    <row r="940" spans="39:39" ht="15.75" customHeight="1" x14ac:dyDescent="0.2">
      <c r="AM940" s="5"/>
    </row>
    <row r="941" spans="39:39" ht="15.75" customHeight="1" x14ac:dyDescent="0.2">
      <c r="AM941" s="5"/>
    </row>
    <row r="942" spans="39:39" ht="15.75" customHeight="1" x14ac:dyDescent="0.2">
      <c r="AM942" s="5"/>
    </row>
    <row r="943" spans="39:39" ht="15.75" customHeight="1" x14ac:dyDescent="0.2">
      <c r="AM943" s="5"/>
    </row>
    <row r="944" spans="39:39" ht="15.75" customHeight="1" x14ac:dyDescent="0.2">
      <c r="AM944" s="5"/>
    </row>
    <row r="945" spans="39:39" ht="15.75" customHeight="1" x14ac:dyDescent="0.2">
      <c r="AM945" s="5"/>
    </row>
    <row r="946" spans="39:39" ht="15.75" customHeight="1" x14ac:dyDescent="0.2">
      <c r="AM946" s="5"/>
    </row>
    <row r="947" spans="39:39" ht="15.75" customHeight="1" x14ac:dyDescent="0.2">
      <c r="AM947" s="5"/>
    </row>
    <row r="948" spans="39:39" ht="15.75" customHeight="1" x14ac:dyDescent="0.2">
      <c r="AM948" s="5"/>
    </row>
    <row r="949" spans="39:39" ht="15.75" customHeight="1" x14ac:dyDescent="0.2">
      <c r="AM949" s="5"/>
    </row>
    <row r="950" spans="39:39" ht="15.75" customHeight="1" x14ac:dyDescent="0.2">
      <c r="AM950" s="5"/>
    </row>
    <row r="951" spans="39:39" ht="15.75" customHeight="1" x14ac:dyDescent="0.2">
      <c r="AM951" s="5"/>
    </row>
    <row r="952" spans="39:39" ht="15.75" customHeight="1" x14ac:dyDescent="0.2">
      <c r="AM952" s="5"/>
    </row>
    <row r="953" spans="39:39" ht="15.75" customHeight="1" x14ac:dyDescent="0.2">
      <c r="AM953" s="5"/>
    </row>
    <row r="954" spans="39:39" ht="15.75" customHeight="1" x14ac:dyDescent="0.2">
      <c r="AM954" s="5"/>
    </row>
    <row r="955" spans="39:39" ht="15.75" customHeight="1" x14ac:dyDescent="0.2">
      <c r="AM955" s="5"/>
    </row>
    <row r="956" spans="39:39" ht="15.75" customHeight="1" x14ac:dyDescent="0.2">
      <c r="AM956" s="5"/>
    </row>
    <row r="957" spans="39:39" ht="15.75" customHeight="1" x14ac:dyDescent="0.2">
      <c r="AM957" s="5"/>
    </row>
    <row r="958" spans="39:39" ht="15.75" customHeight="1" x14ac:dyDescent="0.2">
      <c r="AM958" s="5"/>
    </row>
    <row r="959" spans="39:39" ht="15.75" customHeight="1" x14ac:dyDescent="0.2">
      <c r="AM959" s="5"/>
    </row>
    <row r="960" spans="39:39" ht="15.75" customHeight="1" x14ac:dyDescent="0.2">
      <c r="AM960" s="5"/>
    </row>
    <row r="961" spans="39:39" ht="15.75" customHeight="1" x14ac:dyDescent="0.2">
      <c r="AM961" s="5"/>
    </row>
    <row r="962" spans="39:39" ht="15.75" customHeight="1" x14ac:dyDescent="0.2">
      <c r="AM962" s="5"/>
    </row>
    <row r="963" spans="39:39" ht="15.75" customHeight="1" x14ac:dyDescent="0.2">
      <c r="AM963" s="5"/>
    </row>
    <row r="964" spans="39:39" ht="15.75" customHeight="1" x14ac:dyDescent="0.2">
      <c r="AM964" s="5"/>
    </row>
    <row r="965" spans="39:39" ht="15.75" customHeight="1" x14ac:dyDescent="0.2">
      <c r="AM965" s="5"/>
    </row>
    <row r="966" spans="39:39" ht="15.75" customHeight="1" x14ac:dyDescent="0.2">
      <c r="AM966" s="5"/>
    </row>
    <row r="967" spans="39:39" ht="15.75" customHeight="1" x14ac:dyDescent="0.2">
      <c r="AM967" s="5"/>
    </row>
    <row r="968" spans="39:39" ht="15.75" customHeight="1" x14ac:dyDescent="0.2">
      <c r="AM968" s="5"/>
    </row>
    <row r="969" spans="39:39" ht="15.75" customHeight="1" x14ac:dyDescent="0.2">
      <c r="AM969" s="5"/>
    </row>
    <row r="970" spans="39:39" ht="15.75" customHeight="1" x14ac:dyDescent="0.2">
      <c r="AM970" s="5"/>
    </row>
    <row r="971" spans="39:39" ht="15.75" customHeight="1" x14ac:dyDescent="0.2">
      <c r="AM971" s="5"/>
    </row>
    <row r="972" spans="39:39" ht="15.75" customHeight="1" x14ac:dyDescent="0.2">
      <c r="AM972" s="5"/>
    </row>
    <row r="973" spans="39:39" ht="15.75" customHeight="1" x14ac:dyDescent="0.2">
      <c r="AM973" s="5"/>
    </row>
    <row r="974" spans="39:39" ht="15.75" customHeight="1" x14ac:dyDescent="0.2">
      <c r="AM974" s="5"/>
    </row>
    <row r="975" spans="39:39" ht="15.75" customHeight="1" x14ac:dyDescent="0.2">
      <c r="AM975" s="5"/>
    </row>
    <row r="976" spans="39:39" ht="15.75" customHeight="1" x14ac:dyDescent="0.2">
      <c r="AM976" s="5"/>
    </row>
    <row r="977" spans="39:39" ht="15.75" customHeight="1" x14ac:dyDescent="0.2">
      <c r="AM977" s="5"/>
    </row>
    <row r="978" spans="39:39" ht="15.75" customHeight="1" x14ac:dyDescent="0.2">
      <c r="AM978" s="5"/>
    </row>
    <row r="979" spans="39:39" ht="15.75" customHeight="1" x14ac:dyDescent="0.2">
      <c r="AM979" s="5"/>
    </row>
    <row r="980" spans="39:39" ht="15.75" customHeight="1" x14ac:dyDescent="0.2">
      <c r="AM980" s="5"/>
    </row>
    <row r="981" spans="39:39" ht="15.75" customHeight="1" x14ac:dyDescent="0.2">
      <c r="AM981" s="5"/>
    </row>
    <row r="982" spans="39:39" ht="15.75" customHeight="1" x14ac:dyDescent="0.2">
      <c r="AM982" s="5"/>
    </row>
    <row r="983" spans="39:39" ht="15.75" customHeight="1" x14ac:dyDescent="0.2">
      <c r="AM983" s="5"/>
    </row>
    <row r="984" spans="39:39" ht="15.75" customHeight="1" x14ac:dyDescent="0.2">
      <c r="AM984" s="5"/>
    </row>
    <row r="985" spans="39:39" ht="15.75" customHeight="1" x14ac:dyDescent="0.2">
      <c r="AM985" s="5"/>
    </row>
    <row r="986" spans="39:39" ht="15.75" customHeight="1" x14ac:dyDescent="0.2">
      <c r="AM986" s="5"/>
    </row>
    <row r="987" spans="39:39" ht="15.75" customHeight="1" x14ac:dyDescent="0.2">
      <c r="AM987" s="5"/>
    </row>
    <row r="988" spans="39:39" ht="15.75" customHeight="1" x14ac:dyDescent="0.2">
      <c r="AM988" s="5"/>
    </row>
    <row r="989" spans="39:39" ht="15.75" customHeight="1" x14ac:dyDescent="0.2">
      <c r="AM989" s="5"/>
    </row>
    <row r="990" spans="39:39" ht="15.75" customHeight="1" x14ac:dyDescent="0.2">
      <c r="AM990" s="5"/>
    </row>
    <row r="991" spans="39:39" ht="15.75" customHeight="1" x14ac:dyDescent="0.2">
      <c r="AM991" s="5"/>
    </row>
    <row r="992" spans="39:39" ht="15.75" customHeight="1" x14ac:dyDescent="0.2">
      <c r="AM992" s="5"/>
    </row>
    <row r="993" spans="39:39" ht="15.75" customHeight="1" x14ac:dyDescent="0.2">
      <c r="AM993" s="5"/>
    </row>
    <row r="994" spans="39:39" ht="15.75" customHeight="1" x14ac:dyDescent="0.2">
      <c r="AM994" s="5"/>
    </row>
    <row r="995" spans="39:39" ht="15.75" customHeight="1" x14ac:dyDescent="0.2">
      <c r="AM995" s="5"/>
    </row>
    <row r="996" spans="39:39" ht="15.75" customHeight="1" x14ac:dyDescent="0.2">
      <c r="AM996" s="5"/>
    </row>
    <row r="997" spans="39:39" ht="15.75" customHeight="1" x14ac:dyDescent="0.2">
      <c r="AM997" s="5"/>
    </row>
    <row r="998" spans="39:39" ht="15.75" customHeight="1" x14ac:dyDescent="0.2">
      <c r="AM998" s="5"/>
    </row>
    <row r="999" spans="39:39" ht="15.75" customHeight="1" x14ac:dyDescent="0.2">
      <c r="AM999" s="5"/>
    </row>
    <row r="1000" spans="39:39" ht="15.75" customHeight="1" x14ac:dyDescent="0.2">
      <c r="AM1000" s="5"/>
    </row>
  </sheetData>
  <mergeCells count="33">
    <mergeCell ref="X2:AC4"/>
    <mergeCell ref="F3:L4"/>
    <mergeCell ref="M3:W4"/>
    <mergeCell ref="AD3:AE4"/>
    <mergeCell ref="F5:X5"/>
    <mergeCell ref="Y5:AJ5"/>
    <mergeCell ref="AN5:AT5"/>
    <mergeCell ref="AP6:AP7"/>
    <mergeCell ref="AQ6:AQ7"/>
    <mergeCell ref="AR6:AR7"/>
    <mergeCell ref="AS6:AS7"/>
    <mergeCell ref="AT6:AT7"/>
    <mergeCell ref="AN6:AN7"/>
    <mergeCell ref="AO6:AO7"/>
    <mergeCell ref="F6:I6"/>
    <mergeCell ref="M6:P6"/>
    <mergeCell ref="T6:V6"/>
    <mergeCell ref="Y6:Z6"/>
    <mergeCell ref="AK6:AM6"/>
    <mergeCell ref="J40:L40"/>
    <mergeCell ref="J41:K41"/>
    <mergeCell ref="F44:G44"/>
    <mergeCell ref="F45:G45"/>
    <mergeCell ref="A7:C9"/>
    <mergeCell ref="A37:C37"/>
    <mergeCell ref="A38:C38"/>
    <mergeCell ref="A39:C39"/>
    <mergeCell ref="F40:H40"/>
    <mergeCell ref="F41:G41"/>
    <mergeCell ref="F42:G42"/>
    <mergeCell ref="J42:K42"/>
    <mergeCell ref="F43:G43"/>
    <mergeCell ref="J43:K43"/>
  </mergeCells>
  <conditionalFormatting sqref="D10:D35">
    <cfRule type="cellIs" dxfId="7" priority="1" operator="lessThan">
      <formula>55</formula>
    </cfRule>
  </conditionalFormatting>
  <conditionalFormatting sqref="D10:D35">
    <cfRule type="cellIs" dxfId="6" priority="2" operator="between">
      <formula>55</formula>
      <formula>64</formula>
    </cfRule>
  </conditionalFormatting>
  <conditionalFormatting sqref="D10:D35">
    <cfRule type="cellIs" dxfId="5" priority="3" operator="between">
      <formula>65</formula>
      <formula>79</formula>
    </cfRule>
  </conditionalFormatting>
  <conditionalFormatting sqref="D10:D35">
    <cfRule type="cellIs" dxfId="4" priority="4" operator="between">
      <formula>80</formula>
      <formula>89</formula>
    </cfRule>
  </conditionalFormatting>
  <conditionalFormatting sqref="D10:D35">
    <cfRule type="cellIs" dxfId="3" priority="5" operator="between">
      <formula>90</formula>
      <formula>100</formula>
    </cfRule>
  </conditionalFormatting>
  <conditionalFormatting sqref="F36:AT36">
    <cfRule type="cellIs" dxfId="2" priority="6" operator="lessThan">
      <formula>50</formula>
    </cfRule>
  </conditionalFormatting>
  <conditionalFormatting sqref="F36:AT36">
    <cfRule type="cellIs" dxfId="1" priority="7" operator="between">
      <formula>50</formula>
      <formula>69</formula>
    </cfRule>
  </conditionalFormatting>
  <conditionalFormatting sqref="F36:AT36">
    <cfRule type="cellIs" dxfId="0" priority="8" operator="greaterThan">
      <formula>80</formula>
    </cfRule>
  </conditionalFormatting>
  <pageMargins left="0.74803149606299213" right="0.74803149606299213" top="0.19685039370078741" bottom="0.78740157480314965" header="0" footer="0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1000"/>
  <sheetViews>
    <sheetView rightToLeft="1" workbookViewId="0">
      <selection sqref="A1:B1"/>
    </sheetView>
  </sheetViews>
  <sheetFormatPr defaultColWidth="12.5703125" defaultRowHeight="15" customHeight="1" x14ac:dyDescent="0.2"/>
  <cols>
    <col min="1" max="6" width="8.85546875" customWidth="1"/>
    <col min="7" max="26" width="14.42578125" customWidth="1"/>
  </cols>
  <sheetData>
    <row r="1" spans="1:3" ht="12.75" customHeight="1" x14ac:dyDescent="0.2">
      <c r="A1" s="65" t="s">
        <v>35</v>
      </c>
      <c r="B1" s="67"/>
      <c r="C1" s="61" t="s">
        <v>36</v>
      </c>
    </row>
    <row r="2" spans="1:3" ht="12.75" customHeight="1" x14ac:dyDescent="0.2">
      <c r="A2" s="68" t="s">
        <v>27</v>
      </c>
      <c r="B2" s="67"/>
      <c r="C2" s="62">
        <f>COUNTIF('הזנת נתונים'!D10:D35,"&gt;90")</f>
        <v>0</v>
      </c>
    </row>
    <row r="3" spans="1:3" ht="12.75" customHeight="1" x14ac:dyDescent="0.2">
      <c r="A3" s="68" t="s">
        <v>29</v>
      </c>
      <c r="B3" s="67"/>
      <c r="C3" s="63">
        <f>COUNTIF('הזנת נתונים'!D10:D35,"&gt;80")-C2</f>
        <v>0</v>
      </c>
    </row>
    <row r="4" spans="1:3" ht="12.75" customHeight="1" x14ac:dyDescent="0.2">
      <c r="A4" s="68" t="s">
        <v>31</v>
      </c>
      <c r="B4" s="67"/>
      <c r="C4" s="63">
        <f>COUNTIF('הזנת נתונים'!D10:D35,"&gt;65")-SUM(C2:C3)</f>
        <v>0</v>
      </c>
    </row>
    <row r="5" spans="1:3" ht="12.75" customHeight="1" x14ac:dyDescent="0.2">
      <c r="A5" s="68" t="s">
        <v>33</v>
      </c>
      <c r="B5" s="67"/>
      <c r="C5" s="63">
        <f>COUNTIF('הזנת נתונים'!D10:D35,"&gt;55")-SUM(C2:C4)</f>
        <v>0</v>
      </c>
    </row>
    <row r="6" spans="1:3" ht="12.75" customHeight="1" x14ac:dyDescent="0.2">
      <c r="A6" s="68" t="s">
        <v>34</v>
      </c>
      <c r="B6" s="67"/>
      <c r="C6" s="63">
        <f>COUNTIF('הזנת נתונים'!D10:D35,"&gt;0")-SUM(C2:C5)</f>
        <v>25</v>
      </c>
    </row>
    <row r="7" spans="1:3" ht="12.75" customHeight="1" x14ac:dyDescent="0.2">
      <c r="A7" s="92" t="s">
        <v>37</v>
      </c>
      <c r="B7" s="67"/>
      <c r="C7" s="64">
        <f>SUM(C2:C6)</f>
        <v>25</v>
      </c>
    </row>
    <row r="8" spans="1:3" ht="12.75" customHeight="1" x14ac:dyDescent="0.2"/>
    <row r="9" spans="1:3" ht="12.75" customHeight="1" x14ac:dyDescent="0.2"/>
    <row r="10" spans="1:3" ht="12.75" customHeight="1" x14ac:dyDescent="0.2"/>
    <row r="11" spans="1:3" ht="12.75" customHeight="1" x14ac:dyDescent="0.2"/>
    <row r="12" spans="1:3" ht="12.75" customHeight="1" x14ac:dyDescent="0.2"/>
    <row r="13" spans="1:3" ht="12.75" customHeight="1" x14ac:dyDescent="0.2"/>
    <row r="14" spans="1:3" ht="12.75" customHeight="1" x14ac:dyDescent="0.2"/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B6"/>
    <mergeCell ref="A7:B7"/>
    <mergeCell ref="A1:B1"/>
    <mergeCell ref="A2:B2"/>
    <mergeCell ref="A3:B3"/>
    <mergeCell ref="A4:B4"/>
    <mergeCell ref="A5:B5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הוראות עבודה</vt:lpstr>
      <vt:lpstr>הזנת נתונים</vt:lpstr>
      <vt:lpstr>דיאגרמה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אורית רוזנמן</cp:lastModifiedBy>
  <dcterms:created xsi:type="dcterms:W3CDTF">2009-09-13T04:44:26Z</dcterms:created>
  <dcterms:modified xsi:type="dcterms:W3CDTF">2025-07-30T07:33:01Z</dcterms:modified>
</cp:coreProperties>
</file>