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limor\Documents\חינוך לשוני\הערכה\אצבעות ירוקות\"/>
    </mc:Choice>
  </mc:AlternateContent>
  <xr:revisionPtr revIDLastSave="0" documentId="8_{A5890762-0DC3-48BC-89EF-E27894E64942}" xr6:coauthVersionLast="47" xr6:coauthVersionMax="47" xr10:uidLastSave="{00000000-0000-0000-0000-000000000000}"/>
  <bookViews>
    <workbookView xWindow="8835" yWindow="45" windowWidth="29085" windowHeight="15345" xr2:uid="{00000000-000D-0000-FFFF-FFFF00000000}"/>
  </bookViews>
  <sheets>
    <sheet name="הזנת נתונים עדכני" sheetId="1" r:id="rId1"/>
    <sheet name="נתונים לפי שאלה" sheetId="2" r:id="rId2"/>
    <sheet name="גיליון עזר (לא לגעת)" sheetId="3" state="hidden" r:id="rId3"/>
    <sheet name="דוח כיתתי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37GLWSM8EH7Uk1psgIabEpuPfHoL8x+83stBtyFhLh8="/>
    </ext>
  </extLst>
</workbook>
</file>

<file path=xl/calcChain.xml><?xml version="1.0" encoding="utf-8"?>
<calcChain xmlns="http://schemas.openxmlformats.org/spreadsheetml/2006/main">
  <c r="H116" i="4" l="1"/>
  <c r="G116" i="4"/>
  <c r="H115" i="4"/>
  <c r="G115" i="4"/>
  <c r="G103" i="4"/>
  <c r="G102" i="4"/>
  <c r="G98" i="4"/>
  <c r="G97" i="4"/>
  <c r="H76" i="4"/>
  <c r="G76" i="4"/>
  <c r="H75" i="4"/>
  <c r="G75" i="4"/>
  <c r="H74" i="4"/>
  <c r="G74" i="4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D9" i="2"/>
  <c r="AC9" i="2"/>
  <c r="AB9" i="2"/>
  <c r="AA9" i="2"/>
  <c r="Z9" i="2"/>
  <c r="Y9" i="2"/>
  <c r="X9" i="2"/>
  <c r="V9" i="2"/>
  <c r="U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D8" i="2"/>
  <c r="AC8" i="2"/>
  <c r="AB8" i="2"/>
  <c r="AA8" i="2"/>
  <c r="Z8" i="2"/>
  <c r="Y8" i="2"/>
  <c r="X8" i="2"/>
  <c r="V8" i="2"/>
  <c r="U8" i="2"/>
  <c r="R8" i="2"/>
  <c r="Q8" i="2"/>
  <c r="P8" i="2"/>
  <c r="O8" i="2"/>
  <c r="N8" i="2"/>
  <c r="M8" i="2"/>
  <c r="L8" i="2"/>
  <c r="J8" i="2"/>
  <c r="I8" i="2"/>
  <c r="H8" i="2"/>
  <c r="G8" i="2"/>
  <c r="D8" i="2"/>
  <c r="C8" i="2"/>
  <c r="B8" i="2"/>
  <c r="BB59" i="1"/>
  <c r="AT59" i="1"/>
  <c r="AS59" i="1"/>
  <c r="AR59" i="1"/>
  <c r="AQ59" i="1"/>
  <c r="AP59" i="1"/>
  <c r="AO59" i="1"/>
  <c r="AM59" i="1"/>
  <c r="AL59" i="1"/>
  <c r="AK59" i="1"/>
  <c r="AJ59" i="1"/>
  <c r="AN59" i="1" s="1"/>
  <c r="AI59" i="1"/>
  <c r="AH59" i="1"/>
  <c r="BB58" i="1"/>
  <c r="AS58" i="1"/>
  <c r="AR58" i="1"/>
  <c r="AQ58" i="1"/>
  <c r="AT58" i="1" s="1"/>
  <c r="AP58" i="1"/>
  <c r="AO58" i="1"/>
  <c r="AM58" i="1"/>
  <c r="AL58" i="1"/>
  <c r="AK58" i="1"/>
  <c r="AJ58" i="1"/>
  <c r="AN58" i="1" s="1"/>
  <c r="AI58" i="1"/>
  <c r="AH58" i="1"/>
  <c r="BB57" i="1"/>
  <c r="AQ57" i="1"/>
  <c r="AT57" i="1" s="1"/>
  <c r="AP57" i="1"/>
  <c r="AS57" i="1" s="1"/>
  <c r="AO57" i="1"/>
  <c r="AR57" i="1" s="1"/>
  <c r="AM57" i="1"/>
  <c r="AL57" i="1"/>
  <c r="AK57" i="1"/>
  <c r="AI57" i="1"/>
  <c r="AH57" i="1"/>
  <c r="BB56" i="1"/>
  <c r="AT56" i="1"/>
  <c r="AQ56" i="1"/>
  <c r="AJ56" i="1" s="1"/>
  <c r="AN56" i="1" s="1"/>
  <c r="AP56" i="1"/>
  <c r="AS56" i="1" s="1"/>
  <c r="AO56" i="1"/>
  <c r="AR56" i="1" s="1"/>
  <c r="AM56" i="1"/>
  <c r="AL56" i="1"/>
  <c r="AK56" i="1"/>
  <c r="AH56" i="1"/>
  <c r="AI56" i="1" s="1"/>
  <c r="BB55" i="1"/>
  <c r="AT55" i="1"/>
  <c r="AS55" i="1"/>
  <c r="AR55" i="1"/>
  <c r="AQ55" i="1"/>
  <c r="AP55" i="1"/>
  <c r="AO55" i="1"/>
  <c r="AM55" i="1"/>
  <c r="AL55" i="1"/>
  <c r="AK55" i="1"/>
  <c r="AJ55" i="1"/>
  <c r="AN55" i="1" s="1"/>
  <c r="AH55" i="1"/>
  <c r="AI55" i="1" s="1"/>
  <c r="BB54" i="1"/>
  <c r="AS54" i="1"/>
  <c r="AR54" i="1"/>
  <c r="AQ54" i="1"/>
  <c r="AT54" i="1" s="1"/>
  <c r="AP54" i="1"/>
  <c r="AO54" i="1"/>
  <c r="AM54" i="1"/>
  <c r="AL54" i="1"/>
  <c r="AK54" i="1"/>
  <c r="AJ54" i="1"/>
  <c r="AN54" i="1" s="1"/>
  <c r="AI54" i="1"/>
  <c r="AH54" i="1"/>
  <c r="BB53" i="1"/>
  <c r="AQ53" i="1"/>
  <c r="AT53" i="1" s="1"/>
  <c r="AP53" i="1"/>
  <c r="AS53" i="1" s="1"/>
  <c r="AO53" i="1"/>
  <c r="AR53" i="1" s="1"/>
  <c r="AM53" i="1"/>
  <c r="AL53" i="1"/>
  <c r="AK53" i="1"/>
  <c r="AI53" i="1"/>
  <c r="AH53" i="1"/>
  <c r="BB52" i="1"/>
  <c r="AQ52" i="1"/>
  <c r="AT52" i="1" s="1"/>
  <c r="AP52" i="1"/>
  <c r="AS52" i="1" s="1"/>
  <c r="AO52" i="1"/>
  <c r="AR52" i="1" s="1"/>
  <c r="AM52" i="1"/>
  <c r="AL52" i="1"/>
  <c r="AK52" i="1"/>
  <c r="AI52" i="1"/>
  <c r="AH52" i="1"/>
  <c r="BB51" i="1"/>
  <c r="AT51" i="1"/>
  <c r="AS51" i="1"/>
  <c r="AQ51" i="1"/>
  <c r="AP51" i="1"/>
  <c r="AO51" i="1"/>
  <c r="AR51" i="1" s="1"/>
  <c r="AM51" i="1"/>
  <c r="AL51" i="1"/>
  <c r="AK51" i="1"/>
  <c r="AH51" i="1"/>
  <c r="AI51" i="1" s="1"/>
  <c r="BB50" i="1"/>
  <c r="AS50" i="1"/>
  <c r="AR50" i="1"/>
  <c r="AQ50" i="1"/>
  <c r="AT50" i="1" s="1"/>
  <c r="AP50" i="1"/>
  <c r="AO50" i="1"/>
  <c r="AM50" i="1"/>
  <c r="AL50" i="1"/>
  <c r="AK50" i="1"/>
  <c r="AJ50" i="1"/>
  <c r="AN50" i="1" s="1"/>
  <c r="AI50" i="1"/>
  <c r="AH50" i="1"/>
  <c r="BB49" i="1"/>
  <c r="AQ49" i="1"/>
  <c r="AT49" i="1" s="1"/>
  <c r="AP49" i="1"/>
  <c r="AS49" i="1" s="1"/>
  <c r="AO49" i="1"/>
  <c r="AR49" i="1" s="1"/>
  <c r="AM49" i="1"/>
  <c r="AL49" i="1"/>
  <c r="AK49" i="1"/>
  <c r="AI49" i="1"/>
  <c r="AH49" i="1"/>
  <c r="BB48" i="1"/>
  <c r="AQ48" i="1"/>
  <c r="AT48" i="1" s="1"/>
  <c r="AP48" i="1"/>
  <c r="AS48" i="1" s="1"/>
  <c r="AO48" i="1"/>
  <c r="AR48" i="1" s="1"/>
  <c r="AM48" i="1"/>
  <c r="AL48" i="1"/>
  <c r="AK48" i="1"/>
  <c r="AI48" i="1"/>
  <c r="AH48" i="1"/>
  <c r="BB47" i="1"/>
  <c r="AT47" i="1"/>
  <c r="AS47" i="1"/>
  <c r="AQ47" i="1"/>
  <c r="AP47" i="1"/>
  <c r="AO47" i="1"/>
  <c r="AR47" i="1" s="1"/>
  <c r="AM47" i="1"/>
  <c r="AL47" i="1"/>
  <c r="AK47" i="1"/>
  <c r="AH47" i="1"/>
  <c r="AI47" i="1" s="1"/>
  <c r="BB46" i="1"/>
  <c r="AS46" i="1"/>
  <c r="AR46" i="1"/>
  <c r="AQ46" i="1"/>
  <c r="AT46" i="1" s="1"/>
  <c r="AP46" i="1"/>
  <c r="AO46" i="1"/>
  <c r="AM46" i="1"/>
  <c r="AL46" i="1"/>
  <c r="AK46" i="1"/>
  <c r="AJ46" i="1"/>
  <c r="AN46" i="1" s="1"/>
  <c r="AI46" i="1"/>
  <c r="AH46" i="1"/>
  <c r="BB45" i="1"/>
  <c r="AQ45" i="1"/>
  <c r="AT45" i="1" s="1"/>
  <c r="AP45" i="1"/>
  <c r="AS45" i="1" s="1"/>
  <c r="AO45" i="1"/>
  <c r="AR45" i="1" s="1"/>
  <c r="AM45" i="1"/>
  <c r="AL45" i="1"/>
  <c r="AK45" i="1"/>
  <c r="AI45" i="1"/>
  <c r="AH45" i="1"/>
  <c r="BB44" i="1"/>
  <c r="AQ44" i="1"/>
  <c r="AT44" i="1" s="1"/>
  <c r="AP44" i="1"/>
  <c r="AS44" i="1" s="1"/>
  <c r="AO44" i="1"/>
  <c r="AR44" i="1" s="1"/>
  <c r="AM44" i="1"/>
  <c r="AL44" i="1"/>
  <c r="AK44" i="1"/>
  <c r="AI44" i="1"/>
  <c r="AH44" i="1"/>
  <c r="BB43" i="1"/>
  <c r="AT43" i="1"/>
  <c r="AS43" i="1"/>
  <c r="AQ43" i="1"/>
  <c r="AP43" i="1"/>
  <c r="AO43" i="1"/>
  <c r="AR43" i="1" s="1"/>
  <c r="AM43" i="1"/>
  <c r="AL43" i="1"/>
  <c r="AK43" i="1"/>
  <c r="AH43" i="1"/>
  <c r="AI43" i="1" s="1"/>
  <c r="BB42" i="1"/>
  <c r="AS42" i="1"/>
  <c r="AR42" i="1"/>
  <c r="AQ42" i="1"/>
  <c r="AT42" i="1" s="1"/>
  <c r="AP42" i="1"/>
  <c r="AO42" i="1"/>
  <c r="AM42" i="1"/>
  <c r="AL42" i="1"/>
  <c r="AK42" i="1"/>
  <c r="AJ42" i="1"/>
  <c r="AN42" i="1" s="1"/>
  <c r="AI42" i="1"/>
  <c r="AH42" i="1"/>
  <c r="BB41" i="1"/>
  <c r="AQ41" i="1"/>
  <c r="AT41" i="1" s="1"/>
  <c r="AP41" i="1"/>
  <c r="AS41" i="1" s="1"/>
  <c r="AO41" i="1"/>
  <c r="AR41" i="1" s="1"/>
  <c r="AM41" i="1"/>
  <c r="AL41" i="1"/>
  <c r="AK41" i="1"/>
  <c r="AI41" i="1"/>
  <c r="AH41" i="1"/>
  <c r="BB40" i="1"/>
  <c r="AQ40" i="1"/>
  <c r="AT40" i="1" s="1"/>
  <c r="AP40" i="1"/>
  <c r="AS40" i="1" s="1"/>
  <c r="AO40" i="1"/>
  <c r="AR40" i="1" s="1"/>
  <c r="AM40" i="1"/>
  <c r="AL40" i="1"/>
  <c r="AK40" i="1"/>
  <c r="AI40" i="1"/>
  <c r="AH40" i="1"/>
  <c r="BB39" i="1"/>
  <c r="AT39" i="1"/>
  <c r="AS39" i="1"/>
  <c r="AQ39" i="1"/>
  <c r="AP39" i="1"/>
  <c r="AO39" i="1"/>
  <c r="AR39" i="1" s="1"/>
  <c r="AM39" i="1"/>
  <c r="AL39" i="1"/>
  <c r="AK39" i="1"/>
  <c r="AH39" i="1"/>
  <c r="AI39" i="1" s="1"/>
  <c r="BB38" i="1"/>
  <c r="AS38" i="1"/>
  <c r="AR38" i="1"/>
  <c r="AQ38" i="1"/>
  <c r="AT38" i="1" s="1"/>
  <c r="AP38" i="1"/>
  <c r="AO38" i="1"/>
  <c r="AM38" i="1"/>
  <c r="AL38" i="1"/>
  <c r="AK38" i="1"/>
  <c r="AJ38" i="1"/>
  <c r="AN38" i="1" s="1"/>
  <c r="AI38" i="1"/>
  <c r="AH38" i="1"/>
  <c r="BB37" i="1"/>
  <c r="AQ37" i="1"/>
  <c r="AT37" i="1" s="1"/>
  <c r="AP37" i="1"/>
  <c r="AS37" i="1" s="1"/>
  <c r="AO37" i="1"/>
  <c r="AR37" i="1" s="1"/>
  <c r="AM37" i="1"/>
  <c r="AL37" i="1"/>
  <c r="AK37" i="1"/>
  <c r="AI37" i="1"/>
  <c r="AH37" i="1"/>
  <c r="BB36" i="1"/>
  <c r="AQ36" i="1"/>
  <c r="AT36" i="1" s="1"/>
  <c r="AP36" i="1"/>
  <c r="AS36" i="1" s="1"/>
  <c r="AO36" i="1"/>
  <c r="AR36" i="1" s="1"/>
  <c r="AM36" i="1"/>
  <c r="AL36" i="1"/>
  <c r="AK36" i="1"/>
  <c r="AI36" i="1"/>
  <c r="AH36" i="1"/>
  <c r="BB35" i="1"/>
  <c r="AT35" i="1"/>
  <c r="AS35" i="1"/>
  <c r="AQ35" i="1"/>
  <c r="AP35" i="1"/>
  <c r="AJ35" i="1" s="1"/>
  <c r="AN35" i="1" s="1"/>
  <c r="AO35" i="1"/>
  <c r="AR35" i="1" s="1"/>
  <c r="AM35" i="1"/>
  <c r="AL35" i="1"/>
  <c r="AK35" i="1"/>
  <c r="AH35" i="1"/>
  <c r="AI35" i="1" s="1"/>
  <c r="BB34" i="1"/>
  <c r="AS34" i="1"/>
  <c r="AR34" i="1"/>
  <c r="AQ34" i="1"/>
  <c r="AT34" i="1" s="1"/>
  <c r="AP34" i="1"/>
  <c r="AO34" i="1"/>
  <c r="AM34" i="1"/>
  <c r="AL34" i="1"/>
  <c r="AK34" i="1"/>
  <c r="AJ34" i="1"/>
  <c r="AN34" i="1" s="1"/>
  <c r="AI34" i="1"/>
  <c r="AH34" i="1"/>
  <c r="BB33" i="1"/>
  <c r="AQ33" i="1"/>
  <c r="AT33" i="1" s="1"/>
  <c r="AP33" i="1"/>
  <c r="AS33" i="1" s="1"/>
  <c r="AO33" i="1"/>
  <c r="AR33" i="1" s="1"/>
  <c r="AM33" i="1"/>
  <c r="AL33" i="1"/>
  <c r="AK33" i="1"/>
  <c r="AI33" i="1"/>
  <c r="AH33" i="1"/>
  <c r="BB32" i="1"/>
  <c r="AQ32" i="1"/>
  <c r="AT32" i="1" s="1"/>
  <c r="AP32" i="1"/>
  <c r="AS32" i="1" s="1"/>
  <c r="AO32" i="1"/>
  <c r="AR32" i="1" s="1"/>
  <c r="AM32" i="1"/>
  <c r="AL32" i="1"/>
  <c r="AK32" i="1"/>
  <c r="AI32" i="1"/>
  <c r="AH32" i="1"/>
  <c r="BB31" i="1"/>
  <c r="AT31" i="1"/>
  <c r="AS31" i="1"/>
  <c r="AQ31" i="1"/>
  <c r="AP31" i="1"/>
  <c r="AJ31" i="1" s="1"/>
  <c r="AN31" i="1" s="1"/>
  <c r="AO31" i="1"/>
  <c r="AR31" i="1" s="1"/>
  <c r="AM31" i="1"/>
  <c r="AL31" i="1"/>
  <c r="AK31" i="1"/>
  <c r="AH31" i="1"/>
  <c r="AI31" i="1" s="1"/>
  <c r="BB30" i="1"/>
  <c r="AS30" i="1"/>
  <c r="AR30" i="1"/>
  <c r="AQ30" i="1"/>
  <c r="AT30" i="1" s="1"/>
  <c r="AP30" i="1"/>
  <c r="AO30" i="1"/>
  <c r="AM30" i="1"/>
  <c r="AL30" i="1"/>
  <c r="AK30" i="1"/>
  <c r="AJ30" i="1"/>
  <c r="AN30" i="1" s="1"/>
  <c r="AI30" i="1"/>
  <c r="AH30" i="1"/>
  <c r="BB29" i="1"/>
  <c r="AQ29" i="1"/>
  <c r="AT29" i="1" s="1"/>
  <c r="AP29" i="1"/>
  <c r="AS29" i="1" s="1"/>
  <c r="AO29" i="1"/>
  <c r="AR29" i="1" s="1"/>
  <c r="AM29" i="1"/>
  <c r="AL29" i="1"/>
  <c r="AK29" i="1"/>
  <c r="AI29" i="1"/>
  <c r="AH29" i="1"/>
  <c r="BB28" i="1"/>
  <c r="AQ28" i="1"/>
  <c r="AT28" i="1" s="1"/>
  <c r="AP28" i="1"/>
  <c r="AS28" i="1" s="1"/>
  <c r="AO28" i="1"/>
  <c r="AR28" i="1" s="1"/>
  <c r="AM28" i="1"/>
  <c r="AL28" i="1"/>
  <c r="AK28" i="1"/>
  <c r="AI28" i="1"/>
  <c r="AH28" i="1"/>
  <c r="BB27" i="1"/>
  <c r="AT27" i="1"/>
  <c r="AS27" i="1"/>
  <c r="AQ27" i="1"/>
  <c r="AP27" i="1"/>
  <c r="AJ27" i="1" s="1"/>
  <c r="AN27" i="1" s="1"/>
  <c r="AO27" i="1"/>
  <c r="AR27" i="1" s="1"/>
  <c r="AM27" i="1"/>
  <c r="AL27" i="1"/>
  <c r="AK27" i="1"/>
  <c r="AH27" i="1"/>
  <c r="AI27" i="1" s="1"/>
  <c r="BB26" i="1"/>
  <c r="AS26" i="1"/>
  <c r="AR26" i="1"/>
  <c r="AQ26" i="1"/>
  <c r="AT26" i="1" s="1"/>
  <c r="AP26" i="1"/>
  <c r="AO26" i="1"/>
  <c r="AM26" i="1"/>
  <c r="AL26" i="1"/>
  <c r="AK26" i="1"/>
  <c r="AJ26" i="1"/>
  <c r="AN26" i="1" s="1"/>
  <c r="AI26" i="1"/>
  <c r="AH26" i="1"/>
  <c r="BB25" i="1"/>
  <c r="AQ25" i="1"/>
  <c r="AT25" i="1" s="1"/>
  <c r="AP25" i="1"/>
  <c r="AS25" i="1" s="1"/>
  <c r="AO25" i="1"/>
  <c r="AR25" i="1" s="1"/>
  <c r="AM25" i="1"/>
  <c r="AL25" i="1"/>
  <c r="AK25" i="1"/>
  <c r="AI25" i="1"/>
  <c r="AH25" i="1"/>
  <c r="BB24" i="1"/>
  <c r="AQ24" i="1"/>
  <c r="AT24" i="1" s="1"/>
  <c r="AP24" i="1"/>
  <c r="AS24" i="1" s="1"/>
  <c r="AO24" i="1"/>
  <c r="AR24" i="1" s="1"/>
  <c r="AM24" i="1"/>
  <c r="AL24" i="1"/>
  <c r="AK24" i="1"/>
  <c r="AI24" i="1"/>
  <c r="AH24" i="1"/>
  <c r="BB23" i="1"/>
  <c r="AT23" i="1"/>
  <c r="AS23" i="1"/>
  <c r="AQ23" i="1"/>
  <c r="AP23" i="1"/>
  <c r="AJ23" i="1" s="1"/>
  <c r="AN23" i="1" s="1"/>
  <c r="AO23" i="1"/>
  <c r="AR23" i="1" s="1"/>
  <c r="AM23" i="1"/>
  <c r="AL23" i="1"/>
  <c r="AK23" i="1"/>
  <c r="AH23" i="1"/>
  <c r="AI23" i="1" s="1"/>
  <c r="BB22" i="1"/>
  <c r="AS22" i="1"/>
  <c r="AR22" i="1"/>
  <c r="AQ22" i="1"/>
  <c r="AT22" i="1" s="1"/>
  <c r="AP22" i="1"/>
  <c r="AO22" i="1"/>
  <c r="AM22" i="1"/>
  <c r="AL22" i="1"/>
  <c r="AK22" i="1"/>
  <c r="AJ22" i="1"/>
  <c r="AN22" i="1" s="1"/>
  <c r="AI22" i="1"/>
  <c r="AH22" i="1"/>
  <c r="BB21" i="1"/>
  <c r="AQ21" i="1"/>
  <c r="AT21" i="1" s="1"/>
  <c r="AP21" i="1"/>
  <c r="AS21" i="1" s="1"/>
  <c r="AO21" i="1"/>
  <c r="AR21" i="1" s="1"/>
  <c r="AM21" i="1"/>
  <c r="AL21" i="1"/>
  <c r="AK21" i="1"/>
  <c r="AI21" i="1"/>
  <c r="AH21" i="1"/>
  <c r="BB20" i="1"/>
  <c r="AQ20" i="1"/>
  <c r="AT20" i="1" s="1"/>
  <c r="AP20" i="1"/>
  <c r="AS20" i="1" s="1"/>
  <c r="AO20" i="1"/>
  <c r="AR20" i="1" s="1"/>
  <c r="AM20" i="1"/>
  <c r="AL20" i="1"/>
  <c r="AK20" i="1"/>
  <c r="AI20" i="1"/>
  <c r="AH20" i="1"/>
  <c r="BB19" i="1"/>
  <c r="AT19" i="1"/>
  <c r="AS19" i="1"/>
  <c r="AQ19" i="1"/>
  <c r="AP19" i="1"/>
  <c r="AJ19" i="1" s="1"/>
  <c r="AN19" i="1" s="1"/>
  <c r="AO19" i="1"/>
  <c r="AR19" i="1" s="1"/>
  <c r="AM19" i="1"/>
  <c r="AL19" i="1"/>
  <c r="AK19" i="1"/>
  <c r="AH19" i="1"/>
  <c r="AI19" i="1" s="1"/>
  <c r="BB18" i="1"/>
  <c r="AS18" i="1"/>
  <c r="AR18" i="1"/>
  <c r="AQ18" i="1"/>
  <c r="AT18" i="1" s="1"/>
  <c r="AP18" i="1"/>
  <c r="AO18" i="1"/>
  <c r="AM18" i="1"/>
  <c r="AL18" i="1"/>
  <c r="AK18" i="1"/>
  <c r="AJ18" i="1"/>
  <c r="AN18" i="1" s="1"/>
  <c r="AI18" i="1"/>
  <c r="AH18" i="1"/>
  <c r="BB17" i="1"/>
  <c r="AQ17" i="1"/>
  <c r="AT17" i="1" s="1"/>
  <c r="AP17" i="1"/>
  <c r="AS17" i="1" s="1"/>
  <c r="AO17" i="1"/>
  <c r="AR17" i="1" s="1"/>
  <c r="AM17" i="1"/>
  <c r="AL17" i="1"/>
  <c r="AK17" i="1"/>
  <c r="AI17" i="1"/>
  <c r="AH17" i="1"/>
  <c r="BB16" i="1"/>
  <c r="AQ16" i="1"/>
  <c r="AT16" i="1" s="1"/>
  <c r="AP16" i="1"/>
  <c r="AS16" i="1" s="1"/>
  <c r="AO16" i="1"/>
  <c r="AR16" i="1" s="1"/>
  <c r="AM16" i="1"/>
  <c r="AL16" i="1"/>
  <c r="AK16" i="1"/>
  <c r="AI16" i="1"/>
  <c r="AH16" i="1"/>
  <c r="BB15" i="1"/>
  <c r="AT15" i="1"/>
  <c r="AS15" i="1"/>
  <c r="AQ15" i="1"/>
  <c r="AP15" i="1"/>
  <c r="AJ15" i="1" s="1"/>
  <c r="AN15" i="1" s="1"/>
  <c r="AO15" i="1"/>
  <c r="AR15" i="1" s="1"/>
  <c r="AM15" i="1"/>
  <c r="AL15" i="1"/>
  <c r="AK15" i="1"/>
  <c r="AH15" i="1"/>
  <c r="AI15" i="1" s="1"/>
  <c r="BB14" i="1"/>
  <c r="AS14" i="1"/>
  <c r="AR14" i="1"/>
  <c r="AQ14" i="1"/>
  <c r="AT14" i="1" s="1"/>
  <c r="AP14" i="1"/>
  <c r="AO14" i="1"/>
  <c r="AM14" i="1"/>
  <c r="AL14" i="1"/>
  <c r="AK14" i="1"/>
  <c r="E7" i="4" s="1"/>
  <c r="AJ14" i="1"/>
  <c r="AN14" i="1" s="1"/>
  <c r="AI14" i="1"/>
  <c r="AH14" i="1"/>
  <c r="BB13" i="1"/>
  <c r="AQ13" i="1"/>
  <c r="AT13" i="1" s="1"/>
  <c r="AP13" i="1"/>
  <c r="AS13" i="1" s="1"/>
  <c r="AO13" i="1"/>
  <c r="AR13" i="1" s="1"/>
  <c r="AM13" i="1"/>
  <c r="AL13" i="1"/>
  <c r="AK13" i="1"/>
  <c r="AI13" i="1"/>
  <c r="AH13" i="1"/>
  <c r="BB12" i="1"/>
  <c r="AQ12" i="1"/>
  <c r="AT12" i="1" s="1"/>
  <c r="AP12" i="1"/>
  <c r="AS12" i="1" s="1"/>
  <c r="AO12" i="1"/>
  <c r="AR12" i="1" s="1"/>
  <c r="AM12" i="1"/>
  <c r="AL12" i="1"/>
  <c r="AK12" i="1"/>
  <c r="AI12" i="1"/>
  <c r="AH12" i="1"/>
  <c r="BB11" i="1"/>
  <c r="C9" i="4" s="1"/>
  <c r="AT11" i="1"/>
  <c r="AS11" i="1"/>
  <c r="AQ11" i="1"/>
  <c r="AP11" i="1"/>
  <c r="AJ11" i="1" s="1"/>
  <c r="AN11" i="1" s="1"/>
  <c r="AO11" i="1"/>
  <c r="AR11" i="1" s="1"/>
  <c r="AM11" i="1"/>
  <c r="F10" i="4" s="1"/>
  <c r="AL11" i="1"/>
  <c r="AK11" i="1"/>
  <c r="AH11" i="1"/>
  <c r="AI11" i="1" s="1"/>
  <c r="AR10" i="1"/>
  <c r="B17" i="4" s="1"/>
  <c r="AQ10" i="1"/>
  <c r="AT10" i="1" s="1"/>
  <c r="AP10" i="1"/>
  <c r="AS10" i="1" s="1"/>
  <c r="AO10" i="1"/>
  <c r="AM10" i="1"/>
  <c r="F8" i="4" s="1"/>
  <c r="AL10" i="1"/>
  <c r="C7" i="4" s="1"/>
  <c r="AK10" i="1"/>
  <c r="E10" i="4" s="1"/>
  <c r="AJ10" i="1"/>
  <c r="AI10" i="1"/>
  <c r="AH10" i="1"/>
  <c r="E9" i="1"/>
  <c r="C5" i="1"/>
  <c r="B3" i="4" s="1"/>
  <c r="G52" i="4" l="1"/>
  <c r="G54" i="4"/>
  <c r="G53" i="4"/>
  <c r="D19" i="4"/>
  <c r="D16" i="4"/>
  <c r="D18" i="4"/>
  <c r="D15" i="4"/>
  <c r="D17" i="4"/>
  <c r="C17" i="4"/>
  <c r="C19" i="4"/>
  <c r="C16" i="4"/>
  <c r="C18" i="4"/>
  <c r="C15" i="4"/>
  <c r="AJ13" i="1"/>
  <c r="AN13" i="1" s="1"/>
  <c r="AJ17" i="1"/>
  <c r="AN17" i="1" s="1"/>
  <c r="AJ21" i="1"/>
  <c r="AN21" i="1" s="1"/>
  <c r="AJ25" i="1"/>
  <c r="AN25" i="1" s="1"/>
  <c r="AJ29" i="1"/>
  <c r="AN29" i="1" s="1"/>
  <c r="AJ33" i="1"/>
  <c r="AN33" i="1" s="1"/>
  <c r="AJ37" i="1"/>
  <c r="AN37" i="1" s="1"/>
  <c r="AJ41" i="1"/>
  <c r="AN41" i="1" s="1"/>
  <c r="AJ45" i="1"/>
  <c r="AN45" i="1" s="1"/>
  <c r="AJ49" i="1"/>
  <c r="AN49" i="1" s="1"/>
  <c r="AJ53" i="1"/>
  <c r="AN53" i="1" s="1"/>
  <c r="AJ57" i="1"/>
  <c r="AN57" i="1" s="1"/>
  <c r="C6" i="4"/>
  <c r="F7" i="4"/>
  <c r="B15" i="4"/>
  <c r="E9" i="4"/>
  <c r="B18" i="4"/>
  <c r="AJ12" i="1"/>
  <c r="AN12" i="1" s="1"/>
  <c r="B9" i="4" s="1"/>
  <c r="AJ16" i="1"/>
  <c r="AN16" i="1" s="1"/>
  <c r="AJ20" i="1"/>
  <c r="AN20" i="1" s="1"/>
  <c r="AJ24" i="1"/>
  <c r="AN24" i="1" s="1"/>
  <c r="AJ28" i="1"/>
  <c r="AN28" i="1" s="1"/>
  <c r="AJ32" i="1"/>
  <c r="AN32" i="1" s="1"/>
  <c r="AJ36" i="1"/>
  <c r="AN36" i="1" s="1"/>
  <c r="AJ40" i="1"/>
  <c r="AN40" i="1" s="1"/>
  <c r="AJ44" i="1"/>
  <c r="AN44" i="1" s="1"/>
  <c r="AJ48" i="1"/>
  <c r="AN48" i="1" s="1"/>
  <c r="AJ52" i="1"/>
  <c r="AN52" i="1" s="1"/>
  <c r="E6" i="4"/>
  <c r="C8" i="4"/>
  <c r="F9" i="4"/>
  <c r="AN10" i="1"/>
  <c r="F6" i="4"/>
  <c r="B16" i="4"/>
  <c r="AJ39" i="1"/>
  <c r="AN39" i="1" s="1"/>
  <c r="AJ43" i="1"/>
  <c r="AN43" i="1" s="1"/>
  <c r="AJ47" i="1"/>
  <c r="AN47" i="1" s="1"/>
  <c r="AJ51" i="1"/>
  <c r="AN51" i="1" s="1"/>
  <c r="E8" i="4"/>
  <c r="C10" i="4"/>
  <c r="B19" i="4"/>
  <c r="D6" i="4" l="1"/>
  <c r="D10" i="4"/>
  <c r="D7" i="4"/>
  <c r="D9" i="4"/>
  <c r="D8" i="4"/>
  <c r="B6" i="4"/>
  <c r="B7" i="4"/>
  <c r="B10" i="4"/>
  <c r="B8" i="4"/>
</calcChain>
</file>

<file path=xl/sharedStrings.xml><?xml version="1.0" encoding="utf-8"?>
<sst xmlns="http://schemas.openxmlformats.org/spreadsheetml/2006/main" count="477" uniqueCount="110">
  <si>
    <t>מקצוע</t>
  </si>
  <si>
    <t>שם בית הספר</t>
  </si>
  <si>
    <t>כיתה</t>
  </si>
  <si>
    <t>סה"כ נבחנים</t>
  </si>
  <si>
    <t>הבנת הנשמע</t>
  </si>
  <si>
    <t>תפקודים ניהוליים</t>
  </si>
  <si>
    <t>הבנת הנקרא</t>
  </si>
  <si>
    <t>ידע לשוני</t>
  </si>
  <si>
    <t>הבעה בכתב</t>
  </si>
  <si>
    <t>נושא</t>
  </si>
  <si>
    <t xml:space="preserve">מדד הבנה
</t>
  </si>
  <si>
    <t>מדד הבנה
(בסולם 0-100)</t>
  </si>
  <si>
    <t>הבנת משמעות גלויה</t>
  </si>
  <si>
    <t>הערכת העניין בסיפור</t>
  </si>
  <si>
    <t>הערכת הבנת הסיפור</t>
  </si>
  <si>
    <t>הבנת משמעות משתמעת</t>
  </si>
  <si>
    <t>פרשנות, מיזוג ויישום של רעיונות ומידע</t>
  </si>
  <si>
    <t>הערכת הבחירה בתשובה הנכונה</t>
  </si>
  <si>
    <t>דיווח לגבי דרך מציאת התשובה</t>
  </si>
  <si>
    <t>הבנת המשמעות הגלויה</t>
  </si>
  <si>
    <t>תוכן</t>
  </si>
  <si>
    <t>מבנה</t>
  </si>
  <si>
    <t>לשון</t>
  </si>
  <si>
    <t>לצורך חישוב בלבד</t>
  </si>
  <si>
    <t>מס"ד</t>
  </si>
  <si>
    <t>שם פרטי</t>
  </si>
  <si>
    <t>שם משפחה</t>
  </si>
  <si>
    <t>תעודת זהות</t>
  </si>
  <si>
    <t>ש.1</t>
  </si>
  <si>
    <t>ש.2</t>
  </si>
  <si>
    <t>ש.3</t>
  </si>
  <si>
    <t>א</t>
  </si>
  <si>
    <t>ב</t>
  </si>
  <si>
    <t>ש. 4</t>
  </si>
  <si>
    <t>ש. 5_א</t>
  </si>
  <si>
    <t>ש.5_ב</t>
  </si>
  <si>
    <t>ש.6_א+ב</t>
  </si>
  <si>
    <t>ש.7 בחירה מבין 2 רמות קושי</t>
  </si>
  <si>
    <t xml:space="preserve">ש.7 </t>
  </si>
  <si>
    <t>ש.8</t>
  </si>
  <si>
    <t>ש.9</t>
  </si>
  <si>
    <t>ש.10</t>
  </si>
  <si>
    <t>ש.11</t>
  </si>
  <si>
    <t>ש.12</t>
  </si>
  <si>
    <t>ש.13</t>
  </si>
  <si>
    <t>ש.14</t>
  </si>
  <si>
    <t>ש.15</t>
  </si>
  <si>
    <t xml:space="preserve">ש.16 </t>
  </si>
  <si>
    <t>ש.17_א</t>
  </si>
  <si>
    <t>ש.17_ב</t>
  </si>
  <si>
    <t>ש.17_ג</t>
  </si>
  <si>
    <t>ש.18</t>
  </si>
  <si>
    <t>כמות שאלות שלא נענו</t>
  </si>
  <si>
    <t>%
אי השבה</t>
  </si>
  <si>
    <t>הבנת הנקרא
(0-69)</t>
  </si>
  <si>
    <t>ידע לשוני
(0-10)</t>
  </si>
  <si>
    <t>הבנת הנשמע
(0-8)</t>
  </si>
  <si>
    <t>הבעה בכתב
(0-13)</t>
  </si>
  <si>
    <t>ציון כולל</t>
  </si>
  <si>
    <t>הבנת המשמעות הגלויה בטקסט
(0-24)</t>
  </si>
  <si>
    <t>הבנת המשמעות המשתמעת מהטקסט
(0-26)</t>
  </si>
  <si>
    <t>פרשנות והערכה
(0-19)</t>
  </si>
  <si>
    <t>הבנת המשמעות הגלויה בטקסט
(0-100)</t>
  </si>
  <si>
    <t>הבנת המשמעות המשתמעת מהטקסט
(0-100)</t>
  </si>
  <si>
    <t>פרשנות והערכה
(0-100)</t>
  </si>
  <si>
    <t>הערות</t>
  </si>
  <si>
    <t/>
  </si>
  <si>
    <t>ממד הבנה</t>
  </si>
  <si>
    <t>מספר השאלה בטור א'</t>
  </si>
  <si>
    <t>ש.16 בחירה מבין 2 רמות קושי</t>
  </si>
  <si>
    <t>ניקוד מקסימלי אפשרי בשאלה</t>
  </si>
  <si>
    <t>ענין מאוד</t>
  </si>
  <si>
    <t>הבנתי</t>
  </si>
  <si>
    <t>רמת קושי גבוהה</t>
  </si>
  <si>
    <t>בטוח/ה בתשובה</t>
  </si>
  <si>
    <t>הבנתי בעצמי</t>
  </si>
  <si>
    <t>ממוצע</t>
  </si>
  <si>
    <t>ציון מינימלי בכיתה</t>
  </si>
  <si>
    <t>ציון מקסימלי בכיתה</t>
  </si>
  <si>
    <t>סוג השאלה (פתוחה / סגורה/ ר"ב)</t>
  </si>
  <si>
    <t>פתוח</t>
  </si>
  <si>
    <t>רב-ברירה</t>
  </si>
  <si>
    <t>סגור</t>
  </si>
  <si>
    <t>רב ברירה</t>
  </si>
  <si>
    <t>סוגה</t>
  </si>
  <si>
    <t>סיפור</t>
  </si>
  <si>
    <t>ציון ממוצע בסולם 0-100</t>
  </si>
  <si>
    <t>שיעור התשובות השגויות</t>
  </si>
  <si>
    <t>אחוז אי השבה בשאלה</t>
  </si>
  <si>
    <t>ציון כולל בהערכה וציונים לפי נושאים</t>
  </si>
  <si>
    <t>מס' נבחנים</t>
  </si>
  <si>
    <t>ציון כלל בהערכה</t>
  </si>
  <si>
    <t>חציון</t>
  </si>
  <si>
    <t>סטיית תקן</t>
  </si>
  <si>
    <t>ציון מינימלי</t>
  </si>
  <si>
    <t>ציון מקסמילי</t>
  </si>
  <si>
    <t>0-100</t>
  </si>
  <si>
    <t>הבנת המשמעות המשתמעת</t>
  </si>
  <si>
    <t>הבנת הפרשנות</t>
  </si>
  <si>
    <t>תפקידים ניהוליים (1)</t>
  </si>
  <si>
    <t>עניין מאוד</t>
  </si>
  <si>
    <t>עניין קצת</t>
  </si>
  <si>
    <t>לא עניין בכלל</t>
  </si>
  <si>
    <t>תפקידים ניהוליים (2)</t>
  </si>
  <si>
    <t>לא בטוח/ה בתשובה</t>
  </si>
  <si>
    <t>התשובה כתובה</t>
  </si>
  <si>
    <t>בחירה בין 2 רמות קושי</t>
  </si>
  <si>
    <t>כמות תלמידים (סעיף 7)</t>
  </si>
  <si>
    <t>כמות תלמידים (סעיף 16)</t>
  </si>
  <si>
    <t>רמת קושי נמוכה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</si>
</sst>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scheme val="minor"/>
    </font>
    <font>
      <sz val="10"/>
      <color theme="1"/>
      <name val="Calibri"/>
    </font>
    <font>
      <sz val="10"/>
      <color rgb="FF000000"/>
      <name val="Arial"/>
    </font>
    <font>
      <sz val="10"/>
      <color theme="0"/>
      <name val="Calibri"/>
    </font>
    <font>
      <sz val="10"/>
      <color theme="0"/>
      <name val="Heebo"/>
    </font>
    <font>
      <sz val="10"/>
      <color theme="1"/>
      <name val="Heebo"/>
    </font>
    <font>
      <b/>
      <sz val="10"/>
      <color rgb="FF000000"/>
      <name val="Heebo"/>
    </font>
    <font>
      <sz val="11"/>
      <name val="Calibri"/>
    </font>
    <font>
      <sz val="10"/>
      <color rgb="FF000000"/>
      <name val="Heebo"/>
    </font>
    <font>
      <sz val="9"/>
      <color theme="1"/>
      <name val="Heebo"/>
    </font>
    <font>
      <b/>
      <sz val="10"/>
      <color rgb="FF333333"/>
      <name val="Heebo"/>
    </font>
    <font>
      <b/>
      <sz val="12"/>
      <color rgb="FF445B3D"/>
      <name val="Arial"/>
    </font>
    <font>
      <b/>
      <sz val="9"/>
      <color rgb="FF000000"/>
      <name val="Arial"/>
    </font>
    <font>
      <sz val="9"/>
      <color theme="1"/>
      <name val="Arial"/>
    </font>
    <font>
      <b/>
      <sz val="10"/>
      <color rgb="FF000000"/>
      <name val="Arial"/>
    </font>
    <font>
      <sz val="11"/>
      <color theme="0"/>
      <name val="Calibri"/>
    </font>
    <font>
      <sz val="11"/>
      <color theme="1"/>
      <name val="Calibri"/>
    </font>
    <font>
      <b/>
      <sz val="9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99CC"/>
        <bgColor rgb="FFFF99CC"/>
      </patternFill>
    </fill>
    <fill>
      <patternFill patternType="solid">
        <fgColor rgb="FFC9DAF8"/>
        <bgColor rgb="FFC9DAF8"/>
      </patternFill>
    </fill>
    <fill>
      <patternFill patternType="solid">
        <fgColor rgb="FFFFCCCC"/>
        <bgColor rgb="FFFFCCCC"/>
      </patternFill>
    </fill>
    <fill>
      <patternFill patternType="solid">
        <fgColor rgb="FFB9D8ED"/>
        <bgColor rgb="FFB9D8ED"/>
      </patternFill>
    </fill>
    <fill>
      <patternFill patternType="solid">
        <fgColor rgb="FFEDD1DF"/>
        <bgColor rgb="FFEDD1DF"/>
      </patternFill>
    </fill>
    <fill>
      <patternFill patternType="solid">
        <fgColor rgb="FFFCE5CD"/>
        <bgColor rgb="FFFCE5CD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445B3D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445B3D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445B3D"/>
      </left>
      <right style="thin">
        <color rgb="FF000000"/>
      </right>
      <top style="thin">
        <color rgb="FF000000"/>
      </top>
      <bottom style="medium">
        <color rgb="FF445B3D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49" fontId="6" fillId="5" borderId="5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9" xfId="0" applyFont="1" applyBorder="1"/>
    <xf numFmtId="0" fontId="5" fillId="3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 readingOrder="2"/>
    </xf>
    <xf numFmtId="0" fontId="6" fillId="4" borderId="25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/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9" fontId="2" fillId="0" borderId="39" xfId="0" applyNumberFormat="1" applyFont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1" fontId="2" fillId="7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1" fontId="8" fillId="7" borderId="37" xfId="0" applyNumberFormat="1" applyFont="1" applyFill="1" applyBorder="1" applyAlignment="1">
      <alignment horizontal="center" vertical="center"/>
    </xf>
    <xf numFmtId="1" fontId="8" fillId="0" borderId="42" xfId="0" applyNumberFormat="1" applyFont="1" applyBorder="1" applyAlignment="1">
      <alignment horizontal="center" vertical="center"/>
    </xf>
    <xf numFmtId="0" fontId="5" fillId="0" borderId="43" xfId="0" applyFont="1" applyBorder="1"/>
    <xf numFmtId="0" fontId="5" fillId="0" borderId="44" xfId="0" applyFont="1" applyBorder="1"/>
    <xf numFmtId="0" fontId="5" fillId="0" borderId="45" xfId="0" applyFont="1" applyBorder="1"/>
    <xf numFmtId="0" fontId="8" fillId="2" borderId="46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1" fillId="0" borderId="34" xfId="0" applyFont="1" applyBorder="1" applyAlignment="1">
      <alignment vertical="center" wrapText="1"/>
    </xf>
    <xf numFmtId="49" fontId="12" fillId="5" borderId="13" xfId="0" applyNumberFormat="1" applyFont="1" applyFill="1" applyBorder="1" applyAlignment="1">
      <alignment horizontal="center" vertical="center" wrapText="1"/>
    </xf>
    <xf numFmtId="49" fontId="12" fillId="4" borderId="13" xfId="0" applyNumberFormat="1" applyFont="1" applyFill="1" applyBorder="1" applyAlignment="1">
      <alignment horizontal="center" vertical="center" wrapText="1"/>
    </xf>
    <xf numFmtId="49" fontId="12" fillId="6" borderId="13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right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right" vertical="center" wrapText="1" readingOrder="2"/>
    </xf>
    <xf numFmtId="1" fontId="14" fillId="2" borderId="37" xfId="0" applyNumberFormat="1" applyFont="1" applyFill="1" applyBorder="1" applyAlignment="1">
      <alignment horizontal="center" vertical="center"/>
    </xf>
    <xf numFmtId="1" fontId="14" fillId="3" borderId="34" xfId="0" applyNumberFormat="1" applyFont="1" applyFill="1" applyBorder="1" applyAlignment="1">
      <alignment horizontal="center" vertical="center"/>
    </xf>
    <xf numFmtId="1" fontId="14" fillId="4" borderId="37" xfId="0" applyNumberFormat="1" applyFont="1" applyFill="1" applyBorder="1" applyAlignment="1">
      <alignment horizontal="center" vertical="center"/>
    </xf>
    <xf numFmtId="1" fontId="14" fillId="5" borderId="37" xfId="0" applyNumberFormat="1" applyFont="1" applyFill="1" applyBorder="1" applyAlignment="1">
      <alignment horizontal="center" vertical="center"/>
    </xf>
    <xf numFmtId="1" fontId="14" fillId="6" borderId="37" xfId="0" applyNumberFormat="1" applyFont="1" applyFill="1" applyBorder="1" applyAlignment="1">
      <alignment horizontal="center" vertical="center"/>
    </xf>
    <xf numFmtId="0" fontId="11" fillId="0" borderId="50" xfId="0" applyFont="1" applyBorder="1" applyAlignment="1">
      <alignment horizontal="right" vertical="center" readingOrder="2"/>
    </xf>
    <xf numFmtId="164" fontId="14" fillId="2" borderId="34" xfId="0" applyNumberFormat="1" applyFont="1" applyFill="1" applyBorder="1" applyAlignment="1">
      <alignment horizontal="center" vertical="center"/>
    </xf>
    <xf numFmtId="164" fontId="14" fillId="4" borderId="34" xfId="0" applyNumberFormat="1" applyFont="1" applyFill="1" applyBorder="1" applyAlignment="1">
      <alignment horizontal="center" vertical="center"/>
    </xf>
    <xf numFmtId="164" fontId="14" fillId="5" borderId="34" xfId="0" applyNumberFormat="1" applyFont="1" applyFill="1" applyBorder="1" applyAlignment="1">
      <alignment horizontal="center" vertical="center"/>
    </xf>
    <xf numFmtId="164" fontId="14" fillId="6" borderId="34" xfId="0" applyNumberFormat="1" applyFont="1" applyFill="1" applyBorder="1" applyAlignment="1">
      <alignment horizontal="center" vertical="center"/>
    </xf>
    <xf numFmtId="1" fontId="11" fillId="0" borderId="50" xfId="0" applyNumberFormat="1" applyFont="1" applyBorder="1" applyAlignment="1">
      <alignment horizontal="right" vertical="center" readingOrder="2"/>
    </xf>
    <xf numFmtId="1" fontId="14" fillId="2" borderId="34" xfId="0" applyNumberFormat="1" applyFont="1" applyFill="1" applyBorder="1" applyAlignment="1">
      <alignment horizontal="center" vertical="center"/>
    </xf>
    <xf numFmtId="1" fontId="14" fillId="4" borderId="34" xfId="0" applyNumberFormat="1" applyFont="1" applyFill="1" applyBorder="1" applyAlignment="1">
      <alignment horizontal="center" vertical="center"/>
    </xf>
    <xf numFmtId="1" fontId="14" fillId="5" borderId="34" xfId="0" applyNumberFormat="1" applyFont="1" applyFill="1" applyBorder="1" applyAlignment="1">
      <alignment horizontal="center" vertical="center"/>
    </xf>
    <xf numFmtId="1" fontId="14" fillId="6" borderId="34" xfId="0" applyNumberFormat="1" applyFont="1" applyFill="1" applyBorder="1" applyAlignment="1">
      <alignment horizontal="center" vertical="center"/>
    </xf>
    <xf numFmtId="164" fontId="11" fillId="0" borderId="51" xfId="0" applyNumberFormat="1" applyFont="1" applyBorder="1" applyAlignment="1">
      <alignment horizontal="right" vertical="center" wrapText="1" readingOrder="2"/>
    </xf>
    <xf numFmtId="0" fontId="14" fillId="2" borderId="34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49" fontId="14" fillId="4" borderId="34" xfId="0" applyNumberFormat="1" applyFont="1" applyFill="1" applyBorder="1" applyAlignment="1">
      <alignment horizontal="center" vertical="center" wrapText="1"/>
    </xf>
    <xf numFmtId="49" fontId="14" fillId="3" borderId="34" xfId="0" applyNumberFormat="1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49" fontId="12" fillId="8" borderId="13" xfId="0" applyNumberFormat="1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1" fontId="14" fillId="3" borderId="37" xfId="0" applyNumberFormat="1" applyFont="1" applyFill="1" applyBorder="1" applyAlignment="1">
      <alignment horizontal="center" vertical="center"/>
    </xf>
    <xf numFmtId="1" fontId="14" fillId="8" borderId="37" xfId="0" applyNumberFormat="1" applyFont="1" applyFill="1" applyBorder="1" applyAlignment="1">
      <alignment horizontal="center" vertical="center"/>
    </xf>
    <xf numFmtId="1" fontId="14" fillId="9" borderId="37" xfId="0" applyNumberFormat="1" applyFont="1" applyFill="1" applyBorder="1" applyAlignment="1">
      <alignment horizontal="center" vertical="center"/>
    </xf>
    <xf numFmtId="164" fontId="14" fillId="3" borderId="34" xfId="0" applyNumberFormat="1" applyFont="1" applyFill="1" applyBorder="1" applyAlignment="1">
      <alignment horizontal="center" vertical="center"/>
    </xf>
    <xf numFmtId="164" fontId="14" fillId="8" borderId="34" xfId="0" applyNumberFormat="1" applyFont="1" applyFill="1" applyBorder="1" applyAlignment="1">
      <alignment horizontal="center" vertical="center"/>
    </xf>
    <xf numFmtId="164" fontId="14" fillId="9" borderId="34" xfId="0" applyNumberFormat="1" applyFont="1" applyFill="1" applyBorder="1" applyAlignment="1">
      <alignment horizontal="center" vertical="center"/>
    </xf>
    <xf numFmtId="1" fontId="14" fillId="8" borderId="34" xfId="0" applyNumberFormat="1" applyFont="1" applyFill="1" applyBorder="1" applyAlignment="1">
      <alignment horizontal="center" vertical="center"/>
    </xf>
    <xf numFmtId="1" fontId="14" fillId="9" borderId="34" xfId="0" applyNumberFormat="1" applyFont="1" applyFill="1" applyBorder="1" applyAlignment="1">
      <alignment horizontal="center" vertical="center"/>
    </xf>
    <xf numFmtId="164" fontId="11" fillId="0" borderId="50" xfId="0" applyNumberFormat="1" applyFont="1" applyBorder="1" applyAlignment="1">
      <alignment horizontal="right" vertical="center" wrapText="1" readingOrder="2"/>
    </xf>
    <xf numFmtId="9" fontId="14" fillId="2" borderId="34" xfId="0" applyNumberFormat="1" applyFont="1" applyFill="1" applyBorder="1" applyAlignment="1">
      <alignment horizontal="center" vertical="center"/>
    </xf>
    <xf numFmtId="9" fontId="14" fillId="3" borderId="34" xfId="0" applyNumberFormat="1" applyFont="1" applyFill="1" applyBorder="1" applyAlignment="1">
      <alignment horizontal="center" vertical="center"/>
    </xf>
    <xf numFmtId="9" fontId="14" fillId="8" borderId="34" xfId="0" applyNumberFormat="1" applyFont="1" applyFill="1" applyBorder="1" applyAlignment="1">
      <alignment horizontal="center" vertical="center"/>
    </xf>
    <xf numFmtId="9" fontId="14" fillId="5" borderId="34" xfId="0" applyNumberFormat="1" applyFont="1" applyFill="1" applyBorder="1" applyAlignment="1">
      <alignment horizontal="center" vertical="center"/>
    </xf>
    <xf numFmtId="9" fontId="14" fillId="9" borderId="34" xfId="0" applyNumberFormat="1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 wrapText="1"/>
    </xf>
    <xf numFmtId="49" fontId="14" fillId="5" borderId="34" xfId="0" applyNumberFormat="1" applyFont="1" applyFill="1" applyBorder="1" applyAlignment="1">
      <alignment horizontal="center" vertical="center" wrapText="1"/>
    </xf>
    <xf numFmtId="49" fontId="14" fillId="8" borderId="34" xfId="0" applyNumberFormat="1" applyFont="1" applyFill="1" applyBorder="1" applyAlignment="1">
      <alignment horizontal="center" vertical="center" wrapText="1"/>
    </xf>
    <xf numFmtId="0" fontId="14" fillId="9" borderId="34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29" xfId="0" applyFont="1" applyBorder="1"/>
    <xf numFmtId="0" fontId="16" fillId="0" borderId="30" xfId="0" applyFont="1" applyBorder="1"/>
    <xf numFmtId="0" fontId="16" fillId="0" borderId="25" xfId="0" applyFont="1" applyBorder="1"/>
    <xf numFmtId="0" fontId="16" fillId="0" borderId="32" xfId="0" applyFont="1" applyBorder="1"/>
    <xf numFmtId="0" fontId="16" fillId="0" borderId="55" xfId="0" applyFont="1" applyBorder="1"/>
    <xf numFmtId="1" fontId="16" fillId="0" borderId="40" xfId="0" applyNumberFormat="1" applyFont="1" applyBorder="1"/>
    <xf numFmtId="1" fontId="16" fillId="0" borderId="56" xfId="0" applyNumberFormat="1" applyFont="1" applyBorder="1"/>
    <xf numFmtId="1" fontId="16" fillId="0" borderId="57" xfId="0" applyNumberFormat="1" applyFont="1" applyBorder="1"/>
    <xf numFmtId="0" fontId="16" fillId="0" borderId="58" xfId="0" applyFont="1" applyBorder="1"/>
    <xf numFmtId="1" fontId="16" fillId="0" borderId="59" xfId="0" applyNumberFormat="1" applyFont="1" applyBorder="1"/>
    <xf numFmtId="1" fontId="16" fillId="0" borderId="34" xfId="0" applyNumberFormat="1" applyFont="1" applyBorder="1"/>
    <xf numFmtId="1" fontId="16" fillId="0" borderId="35" xfId="0" applyNumberFormat="1" applyFont="1" applyBorder="1"/>
    <xf numFmtId="0" fontId="16" fillId="0" borderId="60" xfId="0" applyFont="1" applyBorder="1"/>
    <xf numFmtId="1" fontId="16" fillId="0" borderId="61" xfId="0" applyNumberFormat="1" applyFont="1" applyBorder="1"/>
    <xf numFmtId="1" fontId="16" fillId="0" borderId="44" xfId="0" applyNumberFormat="1" applyFont="1" applyBorder="1"/>
    <xf numFmtId="1" fontId="16" fillId="0" borderId="45" xfId="0" applyNumberFormat="1" applyFont="1" applyBorder="1"/>
    <xf numFmtId="1" fontId="16" fillId="0" borderId="0" xfId="0" applyNumberFormat="1" applyFont="1"/>
    <xf numFmtId="0" fontId="16" fillId="0" borderId="20" xfId="0" applyFont="1" applyBorder="1"/>
    <xf numFmtId="0" fontId="16" fillId="0" borderId="22" xfId="0" applyFont="1" applyBorder="1"/>
    <xf numFmtId="0" fontId="16" fillId="0" borderId="33" xfId="0" applyFont="1" applyBorder="1"/>
    <xf numFmtId="0" fontId="16" fillId="0" borderId="35" xfId="0" applyFont="1" applyBorder="1"/>
    <xf numFmtId="0" fontId="16" fillId="0" borderId="43" xfId="0" applyFont="1" applyBorder="1"/>
    <xf numFmtId="0" fontId="16" fillId="0" borderId="45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6" fillId="0" borderId="34" xfId="0" applyFont="1" applyBorder="1"/>
    <xf numFmtId="0" fontId="16" fillId="0" borderId="44" xfId="0" applyFont="1" applyBorder="1"/>
    <xf numFmtId="0" fontId="16" fillId="0" borderId="0" xfId="0" applyFont="1"/>
    <xf numFmtId="0" fontId="17" fillId="4" borderId="2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9" xfId="0" applyFont="1" applyBorder="1"/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7" fillId="0" borderId="19" xfId="0" applyFont="1" applyBorder="1"/>
    <xf numFmtId="0" fontId="5" fillId="6" borderId="26" xfId="0" applyFont="1" applyFill="1" applyBorder="1" applyAlignment="1">
      <alignment horizontal="center" vertical="center" wrapText="1"/>
    </xf>
    <xf numFmtId="0" fontId="7" fillId="0" borderId="27" xfId="0" applyFont="1" applyBorder="1"/>
    <xf numFmtId="0" fontId="7" fillId="0" borderId="28" xfId="0" applyFont="1" applyBorder="1"/>
    <xf numFmtId="49" fontId="6" fillId="4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7" fillId="0" borderId="12" xfId="0" applyFont="1" applyBorder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0" fontId="7" fillId="0" borderId="6" xfId="0" applyFont="1" applyBorder="1"/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49" fontId="12" fillId="4" borderId="14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7" fillId="0" borderId="30" xfId="0" applyFont="1" applyBorder="1"/>
    <xf numFmtId="49" fontId="12" fillId="2" borderId="14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center" vertical="center" wrapText="1"/>
    </xf>
    <xf numFmtId="49" fontId="12" fillId="6" borderId="14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9" fontId="12" fillId="8" borderId="14" xfId="0" applyNumberFormat="1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49" fontId="12" fillId="9" borderId="14" xfId="0" applyNumberFormat="1" applyFont="1" applyFill="1" applyBorder="1" applyAlignment="1">
      <alignment horizontal="center" vertical="center" wrapText="1"/>
    </xf>
    <xf numFmtId="0" fontId="13" fillId="8" borderId="52" xfId="0" applyFont="1" applyFill="1" applyBorder="1" applyAlignment="1">
      <alignment horizontal="center" vertical="center" wrapText="1"/>
    </xf>
    <xf numFmtId="0" fontId="7" fillId="0" borderId="53" xfId="0" applyFont="1" applyBorder="1"/>
    <xf numFmtId="0" fontId="7" fillId="0" borderId="54" xfId="0" applyFont="1" applyBorder="1"/>
  </cellXfs>
  <cellStyles count="1">
    <cellStyle name="Normal" xfId="0" builtinId="0"/>
  </cellStyles>
  <dxfs count="3">
    <dxf>
      <font>
        <color theme="0"/>
      </font>
      <fill>
        <patternFill patternType="solid">
          <fgColor rgb="FF00B050"/>
          <bgColor rgb="FF00B05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'דוח כיתתי'!$G$51</c:f>
              <c:strCache>
                <c:ptCount val="1"/>
                <c:pt idx="0">
                  <c:v>ממוצע</c:v>
                </c:pt>
              </c:strCache>
            </c:strRef>
          </c:tx>
          <c:invertIfNegative val="1"/>
          <c:cat>
            <c:strRef>
              <c:f>'דוח כיתתי'!$F$52:$F$54</c:f>
              <c:strCache>
                <c:ptCount val="3"/>
                <c:pt idx="0">
                  <c:v>הבנת המשמעות הגלויה</c:v>
                </c:pt>
                <c:pt idx="1">
                  <c:v>הבנת המשמעות המשתמעת</c:v>
                </c:pt>
                <c:pt idx="2">
                  <c:v>הבנת הפרשנות</c:v>
                </c:pt>
              </c:strCache>
            </c:strRef>
          </c:cat>
          <c:val>
            <c:numRef>
              <c:f>'דוח כיתתי'!$G$52:$G$54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D-4721-A83F-ED0BC58C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488756"/>
        <c:axId val="718872850"/>
      </c:barChart>
      <c:catAx>
        <c:axId val="14124887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LID4096"/>
          </a:p>
        </c:txPr>
        <c:crossAx val="718872850"/>
        <c:crosses val="autoZero"/>
        <c:auto val="1"/>
        <c:lblAlgn val="ctr"/>
        <c:lblOffset val="100"/>
        <c:noMultiLvlLbl val="1"/>
      </c:catAx>
      <c:valAx>
        <c:axId val="718872850"/>
        <c:scaling>
          <c:orientation val="minMax"/>
        </c:scaling>
        <c:delete val="0"/>
        <c:axPos val="l"/>
        <c:numFmt formatCode="0" sourceLinked="1"/>
        <c:majorTickMark val="cross"/>
        <c:minorTickMark val="cross"/>
        <c:tickLblPos val="nextTo"/>
        <c:spPr>
          <a:ln>
            <a:noFill/>
          </a:ln>
        </c:spPr>
        <c:crossAx val="1412488756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sz="1600" b="1" i="0">
                <a:solidFill>
                  <a:schemeClr val="lt1"/>
                </a:solidFill>
                <a:latin typeface="+mn-lt"/>
              </a:rPr>
              <a:t>עניין והבנת הסיפור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הערכת העניין בסיפור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'דוח כיתתי'!$F$74:$F$76</c:f>
              <c:strCache>
                <c:ptCount val="3"/>
                <c:pt idx="0">
                  <c:v>עניין מאוד</c:v>
                </c:pt>
                <c:pt idx="1">
                  <c:v>עניין קצת</c:v>
                </c:pt>
                <c:pt idx="2">
                  <c:v>לא עניין בכלל</c:v>
                </c:pt>
              </c:strCache>
            </c:strRef>
          </c:cat>
          <c:val>
            <c:numRef>
              <c:f>'דוח כיתתי'!$G$74:$G$76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648-42C3-ADB1-28604ED5A072}"/>
            </c:ext>
          </c:extLst>
        </c:ser>
        <c:ser>
          <c:idx val="1"/>
          <c:order val="1"/>
          <c:tx>
            <c:v>הערכת הבנת הסיפור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'דוח כיתתי'!$F$74:$F$76</c:f>
              <c:strCache>
                <c:ptCount val="3"/>
                <c:pt idx="0">
                  <c:v>עניין מאוד</c:v>
                </c:pt>
                <c:pt idx="1">
                  <c:v>עניין קצת</c:v>
                </c:pt>
                <c:pt idx="2">
                  <c:v>לא עניין בכלל</c:v>
                </c:pt>
              </c:strCache>
            </c:strRef>
          </c:cat>
          <c:val>
            <c:numRef>
              <c:f>'דוח כיתתי'!$H$74:$H$76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648-42C3-ADB1-28604ED5A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3876523"/>
        <c:axId val="642087404"/>
      </c:barChart>
      <c:catAx>
        <c:axId val="15538765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LID4096"/>
          </a:p>
        </c:txPr>
        <c:crossAx val="642087404"/>
        <c:crosses val="autoZero"/>
        <c:auto val="1"/>
        <c:lblAlgn val="ctr"/>
        <c:lblOffset val="100"/>
        <c:noMultiLvlLbl val="1"/>
      </c:catAx>
      <c:valAx>
        <c:axId val="6420874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LID4096"/>
          </a:p>
        </c:txPr>
        <c:crossAx val="1553876523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v>הערכת הבחירה בתשובה הנכונה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'דוח כיתתי'!$F$97:$F$103</c:f>
              <c:strCache>
                <c:ptCount val="7"/>
                <c:pt idx="0">
                  <c:v>בטוח/ה בתשובה</c:v>
                </c:pt>
                <c:pt idx="1">
                  <c:v>לא בטוח/ה בתשובה</c:v>
                </c:pt>
                <c:pt idx="5">
                  <c:v>הבנתי בעצמי</c:v>
                </c:pt>
                <c:pt idx="6">
                  <c:v>התשובה כתובה</c:v>
                </c:pt>
              </c:strCache>
            </c:strRef>
          </c:cat>
          <c:val>
            <c:numRef>
              <c:f>'דוח כיתתי'!$G$97:$G$103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68A-4420-A28D-93F7AE821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6580368"/>
        <c:axId val="505023932"/>
      </c:barChart>
      <c:catAx>
        <c:axId val="33658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LID4096"/>
          </a:p>
        </c:txPr>
        <c:crossAx val="505023932"/>
        <c:crosses val="autoZero"/>
        <c:auto val="1"/>
        <c:lblAlgn val="ctr"/>
        <c:lblOffset val="100"/>
        <c:noMultiLvlLbl val="1"/>
      </c:catAx>
      <c:valAx>
        <c:axId val="5050239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LID4096"/>
          </a:p>
        </c:txPr>
        <c:crossAx val="33658036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LID4096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sz="1600" b="1" i="0">
                <a:solidFill>
                  <a:schemeClr val="lt1"/>
                </a:solidFill>
                <a:latin typeface="+mn-lt"/>
              </a:rPr>
              <a:t>בחירה בין 2 רמות קושי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רמת קושי נמוכה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'דוח כיתתי'!$G$114:$H$114</c:f>
              <c:strCache>
                <c:ptCount val="2"/>
                <c:pt idx="0">
                  <c:v>כמות תלמידים (סעיף 7)</c:v>
                </c:pt>
                <c:pt idx="1">
                  <c:v>כמות תלמידים (סעיף 16)</c:v>
                </c:pt>
              </c:strCache>
            </c:strRef>
          </c:cat>
          <c:val>
            <c:numRef>
              <c:f>'דוח כיתתי'!$G$115:$H$115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98C-41AC-8877-26C423BE8A0C}"/>
            </c:ext>
          </c:extLst>
        </c:ser>
        <c:ser>
          <c:idx val="1"/>
          <c:order val="1"/>
          <c:tx>
            <c:v>רמת קושי גבוהה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'דוח כיתתי'!$G$114:$H$114</c:f>
              <c:strCache>
                <c:ptCount val="2"/>
                <c:pt idx="0">
                  <c:v>כמות תלמידים (סעיף 7)</c:v>
                </c:pt>
                <c:pt idx="1">
                  <c:v>כמות תלמידים (סעיף 16)</c:v>
                </c:pt>
              </c:strCache>
            </c:strRef>
          </c:cat>
          <c:val>
            <c:numRef>
              <c:f>'דוח כיתתי'!$G$116:$H$116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98C-41AC-8877-26C423BE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093026"/>
        <c:axId val="1718852453"/>
      </c:barChart>
      <c:catAx>
        <c:axId val="20780930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LID4096"/>
          </a:p>
        </c:txPr>
        <c:crossAx val="1718852453"/>
        <c:crosses val="autoZero"/>
        <c:auto val="1"/>
        <c:lblAlgn val="ctr"/>
        <c:lblOffset val="100"/>
        <c:noMultiLvlLbl val="1"/>
      </c:catAx>
      <c:valAx>
        <c:axId val="17188524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LID4096"/>
          </a:p>
        </c:txPr>
        <c:crossAx val="2078093026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LID4096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49</xdr:row>
      <xdr:rowOff>161925</xdr:rowOff>
    </xdr:from>
    <xdr:ext cx="4438650" cy="3162300"/>
    <xdr:graphicFrame macro="">
      <xdr:nvGraphicFramePr>
        <xdr:cNvPr id="79757441" name="Chart 1">
          <a:extLst>
            <a:ext uri="{FF2B5EF4-FFF2-40B4-BE49-F238E27FC236}">
              <a16:creationId xmlns:a16="http://schemas.microsoft.com/office/drawing/2014/main" id="{00000000-0008-0000-0300-00008100C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504825</xdr:colOff>
      <xdr:row>69</xdr:row>
      <xdr:rowOff>114300</xdr:rowOff>
    </xdr:from>
    <xdr:ext cx="4600575" cy="3486150"/>
    <xdr:graphicFrame macro="">
      <xdr:nvGraphicFramePr>
        <xdr:cNvPr id="1263700876" name="Chart 2">
          <a:extLst>
            <a:ext uri="{FF2B5EF4-FFF2-40B4-BE49-F238E27FC236}">
              <a16:creationId xmlns:a16="http://schemas.microsoft.com/office/drawing/2014/main" id="{00000000-0008-0000-0300-00008C8B5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390525</xdr:colOff>
      <xdr:row>90</xdr:row>
      <xdr:rowOff>152400</xdr:rowOff>
    </xdr:from>
    <xdr:ext cx="4714875" cy="3343275"/>
    <xdr:graphicFrame macro="">
      <xdr:nvGraphicFramePr>
        <xdr:cNvPr id="238258397" name="Chart 3">
          <a:extLst>
            <a:ext uri="{FF2B5EF4-FFF2-40B4-BE49-F238E27FC236}">
              <a16:creationId xmlns:a16="http://schemas.microsoft.com/office/drawing/2014/main" id="{00000000-0008-0000-0300-0000DD883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409575</xdr:colOff>
      <xdr:row>110</xdr:row>
      <xdr:rowOff>47625</xdr:rowOff>
    </xdr:from>
    <xdr:ext cx="4676775" cy="3781425"/>
    <xdr:graphicFrame macro="">
      <xdr:nvGraphicFramePr>
        <xdr:cNvPr id="1414561498" name="Chart 4">
          <a:extLst>
            <a:ext uri="{FF2B5EF4-FFF2-40B4-BE49-F238E27FC236}">
              <a16:creationId xmlns:a16="http://schemas.microsoft.com/office/drawing/2014/main" id="{00000000-0008-0000-0300-0000DA7E5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00"/>
  <sheetViews>
    <sheetView rightToLeft="1" tabSelected="1" workbookViewId="0"/>
  </sheetViews>
  <sheetFormatPr defaultColWidth="14.42578125" defaultRowHeight="15" customHeight="1" x14ac:dyDescent="0.25"/>
  <cols>
    <col min="1" max="3" width="11.140625" customWidth="1"/>
    <col min="4" max="4" width="9.42578125" customWidth="1"/>
    <col min="5" max="5" width="14.140625" customWidth="1"/>
    <col min="6" max="8" width="8.7109375" customWidth="1"/>
    <col min="9" max="10" width="10" customWidth="1"/>
    <col min="11" max="14" width="8.7109375" customWidth="1"/>
    <col min="15" max="15" width="11.7109375" customWidth="1"/>
    <col min="16" max="21" width="8.7109375" customWidth="1"/>
    <col min="22" max="22" width="9.140625" customWidth="1"/>
    <col min="24" max="24" width="9.7109375" customWidth="1"/>
    <col min="25" max="25" width="8.7109375" customWidth="1"/>
    <col min="26" max="26" width="8.85546875" customWidth="1"/>
    <col min="27" max="33" width="8.7109375" customWidth="1"/>
    <col min="34" max="34" width="8.85546875" customWidth="1"/>
    <col min="35" max="37" width="8.7109375" customWidth="1"/>
    <col min="38" max="38" width="8.85546875" customWidth="1"/>
    <col min="39" max="39" width="6.7109375" customWidth="1"/>
    <col min="40" max="40" width="8.85546875" customWidth="1"/>
    <col min="41" max="53" width="8.7109375" customWidth="1"/>
    <col min="54" max="54" width="8.85546875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3"/>
    </row>
    <row r="2" spans="1:54" x14ac:dyDescent="0.25">
      <c r="A2" s="3"/>
      <c r="B2" s="3" t="s">
        <v>0</v>
      </c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3"/>
    </row>
    <row r="3" spans="1:54" x14ac:dyDescent="0.25">
      <c r="A3" s="3"/>
      <c r="B3" s="3" t="s">
        <v>1</v>
      </c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2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3"/>
    </row>
    <row r="4" spans="1:54" x14ac:dyDescent="0.25">
      <c r="A4" s="3"/>
      <c r="B4" s="3" t="s">
        <v>2</v>
      </c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2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3"/>
    </row>
    <row r="5" spans="1:54" x14ac:dyDescent="0.25">
      <c r="A5" s="3"/>
      <c r="B5" s="3" t="s">
        <v>3</v>
      </c>
      <c r="C5" s="3">
        <f>COUNTA(B10:B59)</f>
        <v>0</v>
      </c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2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3"/>
    </row>
    <row r="6" spans="1:54" x14ac:dyDescent="0.25">
      <c r="A6" s="3"/>
      <c r="B6" s="3"/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3"/>
    </row>
    <row r="7" spans="1:54" ht="31.5" x14ac:dyDescent="0.35">
      <c r="A7" s="4"/>
      <c r="B7" s="4"/>
      <c r="C7" s="4"/>
      <c r="D7" s="4"/>
      <c r="E7" s="5"/>
      <c r="F7" s="174" t="s">
        <v>4</v>
      </c>
      <c r="G7" s="170"/>
      <c r="H7" s="171"/>
      <c r="I7" s="175" t="s">
        <v>5</v>
      </c>
      <c r="J7" s="171"/>
      <c r="K7" s="169" t="s">
        <v>6</v>
      </c>
      <c r="L7" s="170"/>
      <c r="M7" s="171"/>
      <c r="N7" s="6" t="s">
        <v>7</v>
      </c>
      <c r="O7" s="169" t="s">
        <v>6</v>
      </c>
      <c r="P7" s="170"/>
      <c r="Q7" s="170"/>
      <c r="R7" s="170"/>
      <c r="S7" s="170"/>
      <c r="T7" s="171"/>
      <c r="U7" s="6" t="s">
        <v>7</v>
      </c>
      <c r="V7" s="7" t="s">
        <v>6</v>
      </c>
      <c r="W7" s="175" t="s">
        <v>5</v>
      </c>
      <c r="X7" s="171"/>
      <c r="Y7" s="169" t="s">
        <v>6</v>
      </c>
      <c r="Z7" s="170"/>
      <c r="AA7" s="170"/>
      <c r="AB7" s="170"/>
      <c r="AC7" s="170"/>
      <c r="AD7" s="171"/>
      <c r="AE7" s="176" t="s">
        <v>8</v>
      </c>
      <c r="AF7" s="170"/>
      <c r="AG7" s="177"/>
      <c r="AH7" s="8"/>
      <c r="AI7" s="8"/>
      <c r="AJ7" s="158" t="s">
        <v>9</v>
      </c>
      <c r="AK7" s="159"/>
      <c r="AL7" s="9"/>
      <c r="AM7" s="5"/>
      <c r="AN7" s="8"/>
      <c r="AO7" s="158" t="s">
        <v>10</v>
      </c>
      <c r="AP7" s="162"/>
      <c r="AQ7" s="159"/>
      <c r="AR7" s="158" t="s">
        <v>11</v>
      </c>
      <c r="AS7" s="162"/>
      <c r="AT7" s="159"/>
      <c r="AU7" s="164"/>
      <c r="AV7" s="1"/>
      <c r="AW7" s="1"/>
      <c r="AX7" s="1"/>
      <c r="AY7" s="1"/>
      <c r="AZ7" s="1"/>
      <c r="BA7" s="1"/>
      <c r="BB7" s="3"/>
    </row>
    <row r="8" spans="1:54" ht="94.5" x14ac:dyDescent="0.35">
      <c r="A8" s="5"/>
      <c r="B8" s="5"/>
      <c r="C8" s="5"/>
      <c r="D8" s="5"/>
      <c r="E8" s="5"/>
      <c r="F8" s="178" t="s">
        <v>12</v>
      </c>
      <c r="G8" s="179"/>
      <c r="H8" s="173"/>
      <c r="I8" s="10" t="s">
        <v>13</v>
      </c>
      <c r="J8" s="10" t="s">
        <v>14</v>
      </c>
      <c r="K8" s="11" t="s">
        <v>12</v>
      </c>
      <c r="L8" s="11" t="s">
        <v>15</v>
      </c>
      <c r="M8" s="11" t="s">
        <v>16</v>
      </c>
      <c r="N8" s="12"/>
      <c r="O8" s="172" t="s">
        <v>15</v>
      </c>
      <c r="P8" s="173"/>
      <c r="Q8" s="11" t="s">
        <v>15</v>
      </c>
      <c r="R8" s="11" t="s">
        <v>16</v>
      </c>
      <c r="S8" s="11" t="s">
        <v>12</v>
      </c>
      <c r="T8" s="11" t="s">
        <v>12</v>
      </c>
      <c r="U8" s="12"/>
      <c r="V8" s="11" t="s">
        <v>16</v>
      </c>
      <c r="W8" s="10" t="s">
        <v>17</v>
      </c>
      <c r="X8" s="10" t="s">
        <v>18</v>
      </c>
      <c r="Y8" s="11" t="s">
        <v>15</v>
      </c>
      <c r="Z8" s="11" t="s">
        <v>12</v>
      </c>
      <c r="AA8" s="13" t="s">
        <v>19</v>
      </c>
      <c r="AB8" s="172" t="s">
        <v>15</v>
      </c>
      <c r="AC8" s="173"/>
      <c r="AD8" s="11" t="s">
        <v>16</v>
      </c>
      <c r="AE8" s="14" t="s">
        <v>20</v>
      </c>
      <c r="AF8" s="14" t="s">
        <v>21</v>
      </c>
      <c r="AG8" s="15" t="s">
        <v>22</v>
      </c>
      <c r="AH8" s="8"/>
      <c r="AI8" s="8"/>
      <c r="AJ8" s="160"/>
      <c r="AK8" s="161"/>
      <c r="AL8" s="16" t="s">
        <v>23</v>
      </c>
      <c r="AM8" s="17"/>
      <c r="AN8" s="8"/>
      <c r="AO8" s="160"/>
      <c r="AP8" s="163"/>
      <c r="AQ8" s="161"/>
      <c r="AR8" s="160"/>
      <c r="AS8" s="163"/>
      <c r="AT8" s="161"/>
      <c r="AU8" s="165"/>
      <c r="AV8" s="1"/>
      <c r="AW8" s="1"/>
      <c r="AX8" s="1"/>
      <c r="AY8" s="1"/>
      <c r="AZ8" s="1"/>
      <c r="BA8" s="1"/>
      <c r="BB8" s="3"/>
    </row>
    <row r="9" spans="1:54" ht="110.25" x14ac:dyDescent="0.35">
      <c r="A9" s="18" t="s">
        <v>24</v>
      </c>
      <c r="B9" s="19" t="s">
        <v>25</v>
      </c>
      <c r="C9" s="19" t="s">
        <v>26</v>
      </c>
      <c r="D9" s="19" t="s">
        <v>27</v>
      </c>
      <c r="E9" s="20" t="str">
        <f>"מאפייני תלמיד" &amp; E5</f>
        <v>מאפייני תלמיד</v>
      </c>
      <c r="F9" s="21" t="s">
        <v>28</v>
      </c>
      <c r="G9" s="22" t="s">
        <v>29</v>
      </c>
      <c r="H9" s="23" t="s">
        <v>30</v>
      </c>
      <c r="I9" s="24" t="s">
        <v>31</v>
      </c>
      <c r="J9" s="24" t="s">
        <v>32</v>
      </c>
      <c r="K9" s="25" t="s">
        <v>33</v>
      </c>
      <c r="L9" s="25" t="s">
        <v>34</v>
      </c>
      <c r="M9" s="25" t="s">
        <v>35</v>
      </c>
      <c r="N9" s="26" t="s">
        <v>36</v>
      </c>
      <c r="O9" s="25" t="s">
        <v>37</v>
      </c>
      <c r="P9" s="25" t="s">
        <v>38</v>
      </c>
      <c r="Q9" s="25" t="s">
        <v>39</v>
      </c>
      <c r="R9" s="25" t="s">
        <v>40</v>
      </c>
      <c r="S9" s="25" t="s">
        <v>41</v>
      </c>
      <c r="T9" s="25" t="s">
        <v>42</v>
      </c>
      <c r="U9" s="26" t="s">
        <v>43</v>
      </c>
      <c r="V9" s="25" t="s">
        <v>44</v>
      </c>
      <c r="W9" s="24" t="s">
        <v>31</v>
      </c>
      <c r="X9" s="24" t="s">
        <v>32</v>
      </c>
      <c r="Y9" s="25" t="s">
        <v>45</v>
      </c>
      <c r="Z9" s="25" t="s">
        <v>46</v>
      </c>
      <c r="AA9" s="25" t="s">
        <v>47</v>
      </c>
      <c r="AB9" s="25" t="s">
        <v>48</v>
      </c>
      <c r="AC9" s="25" t="s">
        <v>49</v>
      </c>
      <c r="AD9" s="25" t="s">
        <v>50</v>
      </c>
      <c r="AE9" s="166" t="s">
        <v>51</v>
      </c>
      <c r="AF9" s="167"/>
      <c r="AG9" s="168"/>
      <c r="AH9" s="27" t="s">
        <v>52</v>
      </c>
      <c r="AI9" s="28" t="s">
        <v>53</v>
      </c>
      <c r="AJ9" s="29" t="s">
        <v>54</v>
      </c>
      <c r="AK9" s="30" t="s">
        <v>55</v>
      </c>
      <c r="AL9" s="16" t="s">
        <v>56</v>
      </c>
      <c r="AM9" s="31" t="s">
        <v>57</v>
      </c>
      <c r="AN9" s="32" t="s">
        <v>58</v>
      </c>
      <c r="AO9" s="16" t="s">
        <v>59</v>
      </c>
      <c r="AP9" s="33" t="s">
        <v>60</v>
      </c>
      <c r="AQ9" s="33" t="s">
        <v>61</v>
      </c>
      <c r="AR9" s="32" t="s">
        <v>62</v>
      </c>
      <c r="AS9" s="34" t="s">
        <v>63</v>
      </c>
      <c r="AT9" s="35" t="s">
        <v>64</v>
      </c>
      <c r="AU9" s="36" t="s">
        <v>65</v>
      </c>
      <c r="AV9" s="1"/>
      <c r="AW9" s="1"/>
      <c r="AX9" s="1"/>
      <c r="AY9" s="1"/>
      <c r="AZ9" s="1"/>
      <c r="BA9" s="1"/>
      <c r="BB9" s="3"/>
    </row>
    <row r="10" spans="1:54" ht="16.5" x14ac:dyDescent="0.35">
      <c r="A10" s="37"/>
      <c r="B10" s="38"/>
      <c r="C10" s="38"/>
      <c r="D10" s="38"/>
      <c r="E10" s="39"/>
      <c r="F10" s="40"/>
      <c r="G10" s="40"/>
      <c r="H10" s="41"/>
      <c r="I10" s="42"/>
      <c r="J10" s="42"/>
      <c r="K10" s="43"/>
      <c r="L10" s="43"/>
      <c r="M10" s="43"/>
      <c r="N10" s="44"/>
      <c r="O10" s="43"/>
      <c r="P10" s="43"/>
      <c r="Q10" s="43"/>
      <c r="R10" s="43"/>
      <c r="S10" s="43"/>
      <c r="T10" s="43"/>
      <c r="U10" s="44"/>
      <c r="V10" s="43"/>
      <c r="W10" s="42"/>
      <c r="X10" s="42"/>
      <c r="Y10" s="43"/>
      <c r="Z10" s="43"/>
      <c r="AA10" s="43"/>
      <c r="AB10" s="43"/>
      <c r="AC10" s="43"/>
      <c r="AD10" s="43"/>
      <c r="AE10" s="45"/>
      <c r="AF10" s="46"/>
      <c r="AG10" s="46"/>
      <c r="AH10" s="47">
        <f t="shared" ref="AH10:AH59" si="0">COUNTBLANK(F10:AG10)</f>
        <v>28</v>
      </c>
      <c r="AI10" s="48">
        <f t="shared" ref="AI10:AI59" si="1">AH10/28</f>
        <v>1</v>
      </c>
      <c r="AJ10" s="49">
        <f t="shared" ref="AJ10:AJ59" si="2">SUM(AQ10,AP10,AO10)</f>
        <v>0</v>
      </c>
      <c r="AK10" s="50">
        <f>SUM(N10,U10)</f>
        <v>0</v>
      </c>
      <c r="AL10" s="51">
        <f t="shared" ref="AL10:AL59" si="3">SUM(F10,G10,H10)</f>
        <v>0</v>
      </c>
      <c r="AM10" s="51">
        <f t="shared" ref="AM10:AM59" si="4">SUM(AG10,AF10,AE10)</f>
        <v>0</v>
      </c>
      <c r="AN10" s="51">
        <f t="shared" ref="AN10:AN47" si="5">SUM(AJ10,AK10,AL10,AM10)</f>
        <v>0</v>
      </c>
      <c r="AO10" s="52">
        <f t="shared" ref="AO10:AO59" si="6">SUM(K10,S10,T10,Z10,AA10)</f>
        <v>0</v>
      </c>
      <c r="AP10" s="52">
        <f t="shared" ref="AP10:AP59" si="7">SUM(L10,P10,Q10,Y10,AB10,AC10)</f>
        <v>0</v>
      </c>
      <c r="AQ10" s="52">
        <f t="shared" ref="AQ10:AQ59" si="8">SUM(M10,R10,V10,AD10)</f>
        <v>0</v>
      </c>
      <c r="AR10" s="53">
        <f t="shared" ref="AR10:AR59" si="9">AO10*100/24</f>
        <v>0</v>
      </c>
      <c r="AS10" s="53">
        <f t="shared" ref="AS10:AS59" si="10">AP10*100/26</f>
        <v>0</v>
      </c>
      <c r="AT10" s="53">
        <f t="shared" ref="AT10:AT59" si="11">AQ10*100/19</f>
        <v>0</v>
      </c>
      <c r="AU10" s="5"/>
      <c r="AV10" s="1"/>
      <c r="AW10" s="1"/>
      <c r="AX10" s="1"/>
      <c r="AY10" s="1"/>
      <c r="AZ10" s="1"/>
      <c r="BA10" s="1"/>
      <c r="BB10" s="3"/>
    </row>
    <row r="11" spans="1:54" ht="16.5" x14ac:dyDescent="0.35">
      <c r="A11" s="37">
        <v>2</v>
      </c>
      <c r="B11" s="38"/>
      <c r="C11" s="38"/>
      <c r="D11" s="38"/>
      <c r="E11" s="39"/>
      <c r="F11" s="54"/>
      <c r="G11" s="40"/>
      <c r="H11" s="41"/>
      <c r="I11" s="42"/>
      <c r="J11" s="42"/>
      <c r="K11" s="43"/>
      <c r="L11" s="43"/>
      <c r="M11" s="43"/>
      <c r="N11" s="44"/>
      <c r="O11" s="43"/>
      <c r="P11" s="43"/>
      <c r="Q11" s="43"/>
      <c r="R11" s="43"/>
      <c r="S11" s="43"/>
      <c r="T11" s="43"/>
      <c r="U11" s="44"/>
      <c r="V11" s="43"/>
      <c r="W11" s="42"/>
      <c r="X11" s="42"/>
      <c r="Y11" s="43"/>
      <c r="Z11" s="43"/>
      <c r="AA11" s="43"/>
      <c r="AB11" s="43"/>
      <c r="AC11" s="43"/>
      <c r="AD11" s="43"/>
      <c r="AE11" s="45"/>
      <c r="AF11" s="46"/>
      <c r="AG11" s="46"/>
      <c r="AH11" s="47">
        <f t="shared" si="0"/>
        <v>28</v>
      </c>
      <c r="AI11" s="48">
        <f t="shared" si="1"/>
        <v>1</v>
      </c>
      <c r="AJ11" s="49">
        <f t="shared" si="2"/>
        <v>0</v>
      </c>
      <c r="AK11" s="55">
        <f t="shared" ref="AK11:AK59" si="12">SUM(U11,N11)</f>
        <v>0</v>
      </c>
      <c r="AL11" s="51">
        <f t="shared" si="3"/>
        <v>0</v>
      </c>
      <c r="AM11" s="51">
        <f t="shared" si="4"/>
        <v>0</v>
      </c>
      <c r="AN11" s="51">
        <f t="shared" si="5"/>
        <v>0</v>
      </c>
      <c r="AO11" s="52">
        <f t="shared" si="6"/>
        <v>0</v>
      </c>
      <c r="AP11" s="52">
        <f t="shared" si="7"/>
        <v>0</v>
      </c>
      <c r="AQ11" s="52">
        <f t="shared" si="8"/>
        <v>0</v>
      </c>
      <c r="AR11" s="53">
        <f t="shared" si="9"/>
        <v>0</v>
      </c>
      <c r="AS11" s="53">
        <f t="shared" si="10"/>
        <v>0</v>
      </c>
      <c r="AT11" s="53">
        <f t="shared" si="11"/>
        <v>0</v>
      </c>
      <c r="AU11" s="5"/>
      <c r="AV11" s="1"/>
      <c r="AW11" s="1"/>
      <c r="AX11" s="1"/>
      <c r="AY11" s="1"/>
      <c r="AZ11" s="1"/>
      <c r="BA11" s="1"/>
      <c r="BB11" s="3">
        <f t="shared" ref="BB11:BB59" si="13">SUM(F11:H11)</f>
        <v>0</v>
      </c>
    </row>
    <row r="12" spans="1:54" ht="16.5" x14ac:dyDescent="0.35">
      <c r="A12" s="37">
        <v>3</v>
      </c>
      <c r="B12" s="38"/>
      <c r="C12" s="38"/>
      <c r="D12" s="38"/>
      <c r="E12" s="39"/>
      <c r="F12" s="54"/>
      <c r="G12" s="40"/>
      <c r="H12" s="41"/>
      <c r="I12" s="42"/>
      <c r="J12" s="42"/>
      <c r="K12" s="43"/>
      <c r="L12" s="43"/>
      <c r="M12" s="43"/>
      <c r="N12" s="44"/>
      <c r="O12" s="43"/>
      <c r="P12" s="43"/>
      <c r="Q12" s="43"/>
      <c r="R12" s="43"/>
      <c r="S12" s="43"/>
      <c r="T12" s="43"/>
      <c r="U12" s="44"/>
      <c r="V12" s="43"/>
      <c r="W12" s="42"/>
      <c r="X12" s="42"/>
      <c r="Y12" s="43"/>
      <c r="Z12" s="43"/>
      <c r="AA12" s="43"/>
      <c r="AB12" s="43"/>
      <c r="AC12" s="43"/>
      <c r="AD12" s="43"/>
      <c r="AE12" s="45"/>
      <c r="AF12" s="46"/>
      <c r="AG12" s="46"/>
      <c r="AH12" s="47">
        <f t="shared" si="0"/>
        <v>28</v>
      </c>
      <c r="AI12" s="48">
        <f t="shared" si="1"/>
        <v>1</v>
      </c>
      <c r="AJ12" s="49">
        <f t="shared" si="2"/>
        <v>0</v>
      </c>
      <c r="AK12" s="55">
        <f t="shared" si="12"/>
        <v>0</v>
      </c>
      <c r="AL12" s="51">
        <f t="shared" si="3"/>
        <v>0</v>
      </c>
      <c r="AM12" s="51">
        <f t="shared" si="4"/>
        <v>0</v>
      </c>
      <c r="AN12" s="51">
        <f t="shared" si="5"/>
        <v>0</v>
      </c>
      <c r="AO12" s="52">
        <f t="shared" si="6"/>
        <v>0</v>
      </c>
      <c r="AP12" s="52">
        <f t="shared" si="7"/>
        <v>0</v>
      </c>
      <c r="AQ12" s="52">
        <f t="shared" si="8"/>
        <v>0</v>
      </c>
      <c r="AR12" s="53">
        <f t="shared" si="9"/>
        <v>0</v>
      </c>
      <c r="AS12" s="53">
        <f t="shared" si="10"/>
        <v>0</v>
      </c>
      <c r="AT12" s="53">
        <f t="shared" si="11"/>
        <v>0</v>
      </c>
      <c r="AU12" s="5"/>
      <c r="AV12" s="1"/>
      <c r="AW12" s="1"/>
      <c r="AX12" s="1"/>
      <c r="AY12" s="1"/>
      <c r="AZ12" s="1"/>
      <c r="BA12" s="1"/>
      <c r="BB12" s="3">
        <f t="shared" si="13"/>
        <v>0</v>
      </c>
    </row>
    <row r="13" spans="1:54" ht="16.5" x14ac:dyDescent="0.35">
      <c r="A13" s="37">
        <v>4</v>
      </c>
      <c r="B13" s="38"/>
      <c r="C13" s="38"/>
      <c r="D13" s="38"/>
      <c r="E13" s="39"/>
      <c r="F13" s="54"/>
      <c r="G13" s="40"/>
      <c r="H13" s="41"/>
      <c r="I13" s="42"/>
      <c r="J13" s="42"/>
      <c r="K13" s="43"/>
      <c r="L13" s="43"/>
      <c r="M13" s="43"/>
      <c r="N13" s="44"/>
      <c r="O13" s="43"/>
      <c r="P13" s="43"/>
      <c r="Q13" s="43"/>
      <c r="R13" s="43"/>
      <c r="S13" s="43"/>
      <c r="T13" s="43"/>
      <c r="U13" s="44"/>
      <c r="V13" s="43"/>
      <c r="W13" s="42"/>
      <c r="X13" s="42"/>
      <c r="Y13" s="43"/>
      <c r="Z13" s="43"/>
      <c r="AA13" s="43"/>
      <c r="AB13" s="43"/>
      <c r="AC13" s="43"/>
      <c r="AD13" s="43"/>
      <c r="AE13" s="45"/>
      <c r="AF13" s="46"/>
      <c r="AG13" s="46"/>
      <c r="AH13" s="47">
        <f t="shared" si="0"/>
        <v>28</v>
      </c>
      <c r="AI13" s="48">
        <f t="shared" si="1"/>
        <v>1</v>
      </c>
      <c r="AJ13" s="49">
        <f t="shared" si="2"/>
        <v>0</v>
      </c>
      <c r="AK13" s="55">
        <f t="shared" si="12"/>
        <v>0</v>
      </c>
      <c r="AL13" s="51">
        <f t="shared" si="3"/>
        <v>0</v>
      </c>
      <c r="AM13" s="51">
        <f t="shared" si="4"/>
        <v>0</v>
      </c>
      <c r="AN13" s="51">
        <f t="shared" si="5"/>
        <v>0</v>
      </c>
      <c r="AO13" s="52">
        <f t="shared" si="6"/>
        <v>0</v>
      </c>
      <c r="AP13" s="52">
        <f t="shared" si="7"/>
        <v>0</v>
      </c>
      <c r="AQ13" s="52">
        <f t="shared" si="8"/>
        <v>0</v>
      </c>
      <c r="AR13" s="53">
        <f t="shared" si="9"/>
        <v>0</v>
      </c>
      <c r="AS13" s="53">
        <f t="shared" si="10"/>
        <v>0</v>
      </c>
      <c r="AT13" s="53">
        <f t="shared" si="11"/>
        <v>0</v>
      </c>
      <c r="AU13" s="5"/>
      <c r="AV13" s="1"/>
      <c r="AW13" s="1"/>
      <c r="AX13" s="1"/>
      <c r="AY13" s="1"/>
      <c r="AZ13" s="1"/>
      <c r="BA13" s="1"/>
      <c r="BB13" s="3">
        <f t="shared" si="13"/>
        <v>0</v>
      </c>
    </row>
    <row r="14" spans="1:54" ht="16.5" x14ac:dyDescent="0.35">
      <c r="A14" s="37">
        <v>5</v>
      </c>
      <c r="B14" s="38"/>
      <c r="C14" s="38"/>
      <c r="D14" s="38"/>
      <c r="E14" s="39"/>
      <c r="F14" s="54"/>
      <c r="G14" s="40"/>
      <c r="H14" s="41"/>
      <c r="I14" s="42"/>
      <c r="J14" s="42"/>
      <c r="K14" s="43"/>
      <c r="L14" s="43"/>
      <c r="M14" s="43"/>
      <c r="N14" s="44"/>
      <c r="O14" s="43"/>
      <c r="P14" s="43"/>
      <c r="Q14" s="43"/>
      <c r="R14" s="43"/>
      <c r="S14" s="43"/>
      <c r="T14" s="43"/>
      <c r="U14" s="44"/>
      <c r="V14" s="43"/>
      <c r="W14" s="42"/>
      <c r="X14" s="42"/>
      <c r="Y14" s="43"/>
      <c r="Z14" s="43"/>
      <c r="AA14" s="43"/>
      <c r="AB14" s="43"/>
      <c r="AC14" s="43"/>
      <c r="AD14" s="43"/>
      <c r="AE14" s="45"/>
      <c r="AF14" s="46"/>
      <c r="AG14" s="46"/>
      <c r="AH14" s="47">
        <f t="shared" si="0"/>
        <v>28</v>
      </c>
      <c r="AI14" s="48">
        <f t="shared" si="1"/>
        <v>1</v>
      </c>
      <c r="AJ14" s="49">
        <f t="shared" si="2"/>
        <v>0</v>
      </c>
      <c r="AK14" s="55">
        <f t="shared" si="12"/>
        <v>0</v>
      </c>
      <c r="AL14" s="51">
        <f t="shared" si="3"/>
        <v>0</v>
      </c>
      <c r="AM14" s="51">
        <f t="shared" si="4"/>
        <v>0</v>
      </c>
      <c r="AN14" s="51">
        <f t="shared" si="5"/>
        <v>0</v>
      </c>
      <c r="AO14" s="52">
        <f t="shared" si="6"/>
        <v>0</v>
      </c>
      <c r="AP14" s="52">
        <f t="shared" si="7"/>
        <v>0</v>
      </c>
      <c r="AQ14" s="52">
        <f t="shared" si="8"/>
        <v>0</v>
      </c>
      <c r="AR14" s="53">
        <f t="shared" si="9"/>
        <v>0</v>
      </c>
      <c r="AS14" s="53">
        <f t="shared" si="10"/>
        <v>0</v>
      </c>
      <c r="AT14" s="53">
        <f t="shared" si="11"/>
        <v>0</v>
      </c>
      <c r="AU14" s="5"/>
      <c r="AV14" s="1"/>
      <c r="AW14" s="1"/>
      <c r="AX14" s="1"/>
      <c r="AY14" s="1"/>
      <c r="AZ14" s="1"/>
      <c r="BA14" s="1"/>
      <c r="BB14" s="3">
        <f t="shared" si="13"/>
        <v>0</v>
      </c>
    </row>
    <row r="15" spans="1:54" ht="16.5" x14ac:dyDescent="0.35">
      <c r="A15" s="37">
        <v>6</v>
      </c>
      <c r="B15" s="38"/>
      <c r="C15" s="38"/>
      <c r="D15" s="38"/>
      <c r="E15" s="39"/>
      <c r="F15" s="54"/>
      <c r="G15" s="40"/>
      <c r="H15" s="41"/>
      <c r="I15" s="42"/>
      <c r="J15" s="42"/>
      <c r="K15" s="43"/>
      <c r="L15" s="43"/>
      <c r="M15" s="43"/>
      <c r="N15" s="44"/>
      <c r="O15" s="43"/>
      <c r="P15" s="43"/>
      <c r="Q15" s="43"/>
      <c r="R15" s="43"/>
      <c r="S15" s="43"/>
      <c r="T15" s="43"/>
      <c r="U15" s="44"/>
      <c r="V15" s="43"/>
      <c r="W15" s="42"/>
      <c r="X15" s="42"/>
      <c r="Y15" s="43"/>
      <c r="Z15" s="43"/>
      <c r="AA15" s="43"/>
      <c r="AB15" s="43"/>
      <c r="AC15" s="43"/>
      <c r="AD15" s="43"/>
      <c r="AE15" s="45"/>
      <c r="AF15" s="46"/>
      <c r="AG15" s="46"/>
      <c r="AH15" s="47">
        <f t="shared" si="0"/>
        <v>28</v>
      </c>
      <c r="AI15" s="48">
        <f t="shared" si="1"/>
        <v>1</v>
      </c>
      <c r="AJ15" s="49">
        <f t="shared" si="2"/>
        <v>0</v>
      </c>
      <c r="AK15" s="55">
        <f t="shared" si="12"/>
        <v>0</v>
      </c>
      <c r="AL15" s="51">
        <f t="shared" si="3"/>
        <v>0</v>
      </c>
      <c r="AM15" s="51">
        <f t="shared" si="4"/>
        <v>0</v>
      </c>
      <c r="AN15" s="51">
        <f t="shared" si="5"/>
        <v>0</v>
      </c>
      <c r="AO15" s="52">
        <f t="shared" si="6"/>
        <v>0</v>
      </c>
      <c r="AP15" s="52">
        <f t="shared" si="7"/>
        <v>0</v>
      </c>
      <c r="AQ15" s="52">
        <f t="shared" si="8"/>
        <v>0</v>
      </c>
      <c r="AR15" s="53">
        <f t="shared" si="9"/>
        <v>0</v>
      </c>
      <c r="AS15" s="53">
        <f t="shared" si="10"/>
        <v>0</v>
      </c>
      <c r="AT15" s="53">
        <f t="shared" si="11"/>
        <v>0</v>
      </c>
      <c r="AU15" s="5"/>
      <c r="AV15" s="1"/>
      <c r="AW15" s="1"/>
      <c r="AX15" s="1"/>
      <c r="AY15" s="1"/>
      <c r="AZ15" s="1"/>
      <c r="BA15" s="1"/>
      <c r="BB15" s="3">
        <f t="shared" si="13"/>
        <v>0</v>
      </c>
    </row>
    <row r="16" spans="1:54" ht="16.5" x14ac:dyDescent="0.35">
      <c r="A16" s="37">
        <v>7</v>
      </c>
      <c r="B16" s="38"/>
      <c r="C16" s="38"/>
      <c r="D16" s="38"/>
      <c r="E16" s="39"/>
      <c r="F16" s="54"/>
      <c r="G16" s="40"/>
      <c r="H16" s="41"/>
      <c r="I16" s="42"/>
      <c r="J16" s="42"/>
      <c r="K16" s="43"/>
      <c r="L16" s="43"/>
      <c r="M16" s="43"/>
      <c r="N16" s="44"/>
      <c r="O16" s="43"/>
      <c r="P16" s="43"/>
      <c r="Q16" s="43"/>
      <c r="R16" s="43"/>
      <c r="S16" s="43"/>
      <c r="T16" s="43"/>
      <c r="U16" s="44"/>
      <c r="V16" s="43"/>
      <c r="W16" s="42"/>
      <c r="X16" s="42"/>
      <c r="Y16" s="43"/>
      <c r="Z16" s="43"/>
      <c r="AA16" s="43"/>
      <c r="AB16" s="43"/>
      <c r="AC16" s="43"/>
      <c r="AD16" s="43"/>
      <c r="AE16" s="45"/>
      <c r="AF16" s="46"/>
      <c r="AG16" s="46"/>
      <c r="AH16" s="47">
        <f t="shared" si="0"/>
        <v>28</v>
      </c>
      <c r="AI16" s="48">
        <f t="shared" si="1"/>
        <v>1</v>
      </c>
      <c r="AJ16" s="49">
        <f t="shared" si="2"/>
        <v>0</v>
      </c>
      <c r="AK16" s="55">
        <f t="shared" si="12"/>
        <v>0</v>
      </c>
      <c r="AL16" s="51">
        <f t="shared" si="3"/>
        <v>0</v>
      </c>
      <c r="AM16" s="51">
        <f t="shared" si="4"/>
        <v>0</v>
      </c>
      <c r="AN16" s="51">
        <f t="shared" si="5"/>
        <v>0</v>
      </c>
      <c r="AO16" s="52">
        <f t="shared" si="6"/>
        <v>0</v>
      </c>
      <c r="AP16" s="52">
        <f t="shared" si="7"/>
        <v>0</v>
      </c>
      <c r="AQ16" s="52">
        <f t="shared" si="8"/>
        <v>0</v>
      </c>
      <c r="AR16" s="53">
        <f t="shared" si="9"/>
        <v>0</v>
      </c>
      <c r="AS16" s="53">
        <f t="shared" si="10"/>
        <v>0</v>
      </c>
      <c r="AT16" s="53">
        <f t="shared" si="11"/>
        <v>0</v>
      </c>
      <c r="AU16" s="5"/>
      <c r="AV16" s="1"/>
      <c r="AW16" s="1"/>
      <c r="AX16" s="1"/>
      <c r="AY16" s="1"/>
      <c r="AZ16" s="1"/>
      <c r="BA16" s="1"/>
      <c r="BB16" s="3">
        <f t="shared" si="13"/>
        <v>0</v>
      </c>
    </row>
    <row r="17" spans="1:54" ht="16.5" x14ac:dyDescent="0.35">
      <c r="A17" s="37">
        <v>8</v>
      </c>
      <c r="B17" s="38"/>
      <c r="C17" s="38"/>
      <c r="D17" s="38"/>
      <c r="E17" s="39" t="s">
        <v>66</v>
      </c>
      <c r="F17" s="54" t="s">
        <v>66</v>
      </c>
      <c r="G17" s="40" t="s">
        <v>66</v>
      </c>
      <c r="H17" s="41" t="s">
        <v>66</v>
      </c>
      <c r="I17" s="42"/>
      <c r="J17" s="42"/>
      <c r="K17" s="43"/>
      <c r="L17" s="43"/>
      <c r="M17" s="43"/>
      <c r="N17" s="44"/>
      <c r="O17" s="43"/>
      <c r="P17" s="43"/>
      <c r="Q17" s="43"/>
      <c r="R17" s="43"/>
      <c r="S17" s="43"/>
      <c r="T17" s="43"/>
      <c r="U17" s="44"/>
      <c r="V17" s="43"/>
      <c r="W17" s="42"/>
      <c r="X17" s="42"/>
      <c r="Y17" s="43"/>
      <c r="Z17" s="43"/>
      <c r="AA17" s="43"/>
      <c r="AB17" s="43"/>
      <c r="AC17" s="43"/>
      <c r="AD17" s="43"/>
      <c r="AE17" s="45"/>
      <c r="AF17" s="46"/>
      <c r="AG17" s="46"/>
      <c r="AH17" s="47">
        <f t="shared" si="0"/>
        <v>28</v>
      </c>
      <c r="AI17" s="48">
        <f t="shared" si="1"/>
        <v>1</v>
      </c>
      <c r="AJ17" s="49">
        <f t="shared" si="2"/>
        <v>0</v>
      </c>
      <c r="AK17" s="55">
        <f t="shared" si="12"/>
        <v>0</v>
      </c>
      <c r="AL17" s="51">
        <f t="shared" si="3"/>
        <v>0</v>
      </c>
      <c r="AM17" s="51">
        <f t="shared" si="4"/>
        <v>0</v>
      </c>
      <c r="AN17" s="51">
        <f t="shared" si="5"/>
        <v>0</v>
      </c>
      <c r="AO17" s="52">
        <f t="shared" si="6"/>
        <v>0</v>
      </c>
      <c r="AP17" s="52">
        <f t="shared" si="7"/>
        <v>0</v>
      </c>
      <c r="AQ17" s="52">
        <f t="shared" si="8"/>
        <v>0</v>
      </c>
      <c r="AR17" s="53">
        <f t="shared" si="9"/>
        <v>0</v>
      </c>
      <c r="AS17" s="53">
        <f t="shared" si="10"/>
        <v>0</v>
      </c>
      <c r="AT17" s="53">
        <f t="shared" si="11"/>
        <v>0</v>
      </c>
      <c r="AU17" s="5"/>
      <c r="AV17" s="1"/>
      <c r="AW17" s="1"/>
      <c r="AX17" s="1"/>
      <c r="AY17" s="1"/>
      <c r="AZ17" s="1"/>
      <c r="BA17" s="1"/>
      <c r="BB17" s="3">
        <f t="shared" si="13"/>
        <v>0</v>
      </c>
    </row>
    <row r="18" spans="1:54" ht="16.5" x14ac:dyDescent="0.35">
      <c r="A18" s="37">
        <v>9</v>
      </c>
      <c r="B18" s="38"/>
      <c r="C18" s="38"/>
      <c r="D18" s="38"/>
      <c r="E18" s="39" t="s">
        <v>66</v>
      </c>
      <c r="F18" s="54" t="s">
        <v>66</v>
      </c>
      <c r="G18" s="40" t="s">
        <v>66</v>
      </c>
      <c r="H18" s="41" t="s">
        <v>66</v>
      </c>
      <c r="I18" s="42"/>
      <c r="J18" s="42"/>
      <c r="K18" s="43"/>
      <c r="L18" s="43"/>
      <c r="M18" s="43"/>
      <c r="N18" s="44"/>
      <c r="O18" s="43"/>
      <c r="P18" s="43"/>
      <c r="Q18" s="43"/>
      <c r="R18" s="43"/>
      <c r="S18" s="43"/>
      <c r="T18" s="43"/>
      <c r="U18" s="44"/>
      <c r="V18" s="43"/>
      <c r="W18" s="42"/>
      <c r="X18" s="42"/>
      <c r="Y18" s="43"/>
      <c r="Z18" s="43"/>
      <c r="AA18" s="43"/>
      <c r="AB18" s="43"/>
      <c r="AC18" s="43"/>
      <c r="AD18" s="43"/>
      <c r="AE18" s="45"/>
      <c r="AF18" s="46"/>
      <c r="AG18" s="46"/>
      <c r="AH18" s="47">
        <f t="shared" si="0"/>
        <v>28</v>
      </c>
      <c r="AI18" s="48">
        <f t="shared" si="1"/>
        <v>1</v>
      </c>
      <c r="AJ18" s="49">
        <f t="shared" si="2"/>
        <v>0</v>
      </c>
      <c r="AK18" s="55">
        <f t="shared" si="12"/>
        <v>0</v>
      </c>
      <c r="AL18" s="51">
        <f t="shared" si="3"/>
        <v>0</v>
      </c>
      <c r="AM18" s="51">
        <f t="shared" si="4"/>
        <v>0</v>
      </c>
      <c r="AN18" s="51">
        <f t="shared" si="5"/>
        <v>0</v>
      </c>
      <c r="AO18" s="52">
        <f t="shared" si="6"/>
        <v>0</v>
      </c>
      <c r="AP18" s="52">
        <f t="shared" si="7"/>
        <v>0</v>
      </c>
      <c r="AQ18" s="52">
        <f t="shared" si="8"/>
        <v>0</v>
      </c>
      <c r="AR18" s="53">
        <f t="shared" si="9"/>
        <v>0</v>
      </c>
      <c r="AS18" s="53">
        <f t="shared" si="10"/>
        <v>0</v>
      </c>
      <c r="AT18" s="53">
        <f t="shared" si="11"/>
        <v>0</v>
      </c>
      <c r="AU18" s="5"/>
      <c r="AV18" s="1"/>
      <c r="AW18" s="1"/>
      <c r="AX18" s="1"/>
      <c r="AY18" s="1"/>
      <c r="AZ18" s="1"/>
      <c r="BA18" s="1"/>
      <c r="BB18" s="3">
        <f t="shared" si="13"/>
        <v>0</v>
      </c>
    </row>
    <row r="19" spans="1:54" ht="16.5" x14ac:dyDescent="0.35">
      <c r="A19" s="37">
        <v>10</v>
      </c>
      <c r="B19" s="38"/>
      <c r="C19" s="38"/>
      <c r="D19" s="38"/>
      <c r="E19" s="39" t="s">
        <v>66</v>
      </c>
      <c r="F19" s="54" t="s">
        <v>66</v>
      </c>
      <c r="G19" s="40" t="s">
        <v>66</v>
      </c>
      <c r="H19" s="41" t="s">
        <v>66</v>
      </c>
      <c r="I19" s="42"/>
      <c r="J19" s="42"/>
      <c r="K19" s="43"/>
      <c r="L19" s="43"/>
      <c r="M19" s="43"/>
      <c r="N19" s="44"/>
      <c r="O19" s="43"/>
      <c r="P19" s="43"/>
      <c r="Q19" s="43"/>
      <c r="R19" s="43"/>
      <c r="S19" s="43"/>
      <c r="T19" s="43"/>
      <c r="U19" s="44"/>
      <c r="V19" s="43"/>
      <c r="W19" s="42"/>
      <c r="X19" s="42"/>
      <c r="Y19" s="43"/>
      <c r="Z19" s="43"/>
      <c r="AA19" s="43"/>
      <c r="AB19" s="43"/>
      <c r="AC19" s="43"/>
      <c r="AD19" s="43"/>
      <c r="AE19" s="45"/>
      <c r="AF19" s="46"/>
      <c r="AG19" s="46"/>
      <c r="AH19" s="47">
        <f t="shared" si="0"/>
        <v>28</v>
      </c>
      <c r="AI19" s="48">
        <f t="shared" si="1"/>
        <v>1</v>
      </c>
      <c r="AJ19" s="49">
        <f t="shared" si="2"/>
        <v>0</v>
      </c>
      <c r="AK19" s="55">
        <f t="shared" si="12"/>
        <v>0</v>
      </c>
      <c r="AL19" s="51">
        <f t="shared" si="3"/>
        <v>0</v>
      </c>
      <c r="AM19" s="51">
        <f t="shared" si="4"/>
        <v>0</v>
      </c>
      <c r="AN19" s="51">
        <f t="shared" si="5"/>
        <v>0</v>
      </c>
      <c r="AO19" s="52">
        <f t="shared" si="6"/>
        <v>0</v>
      </c>
      <c r="AP19" s="52">
        <f t="shared" si="7"/>
        <v>0</v>
      </c>
      <c r="AQ19" s="52">
        <f t="shared" si="8"/>
        <v>0</v>
      </c>
      <c r="AR19" s="53">
        <f t="shared" si="9"/>
        <v>0</v>
      </c>
      <c r="AS19" s="53">
        <f t="shared" si="10"/>
        <v>0</v>
      </c>
      <c r="AT19" s="53">
        <f t="shared" si="11"/>
        <v>0</v>
      </c>
      <c r="AU19" s="5"/>
      <c r="AV19" s="1"/>
      <c r="AW19" s="1"/>
      <c r="AX19" s="1"/>
      <c r="AY19" s="1"/>
      <c r="AZ19" s="1"/>
      <c r="BA19" s="1"/>
      <c r="BB19" s="3">
        <f t="shared" si="13"/>
        <v>0</v>
      </c>
    </row>
    <row r="20" spans="1:54" ht="16.5" x14ac:dyDescent="0.35">
      <c r="A20" s="37">
        <v>11</v>
      </c>
      <c r="B20" s="38"/>
      <c r="C20" s="38"/>
      <c r="D20" s="38"/>
      <c r="E20" s="39" t="s">
        <v>66</v>
      </c>
      <c r="F20" s="54" t="s">
        <v>66</v>
      </c>
      <c r="G20" s="40" t="s">
        <v>66</v>
      </c>
      <c r="H20" s="41" t="s">
        <v>66</v>
      </c>
      <c r="I20" s="42"/>
      <c r="J20" s="42"/>
      <c r="K20" s="43"/>
      <c r="L20" s="43"/>
      <c r="M20" s="43"/>
      <c r="N20" s="44"/>
      <c r="O20" s="43"/>
      <c r="P20" s="43"/>
      <c r="Q20" s="43"/>
      <c r="R20" s="43"/>
      <c r="S20" s="43"/>
      <c r="T20" s="43"/>
      <c r="U20" s="44"/>
      <c r="V20" s="43"/>
      <c r="W20" s="42"/>
      <c r="X20" s="42"/>
      <c r="Y20" s="43"/>
      <c r="Z20" s="43"/>
      <c r="AA20" s="43"/>
      <c r="AB20" s="43"/>
      <c r="AC20" s="43"/>
      <c r="AD20" s="43"/>
      <c r="AE20" s="45"/>
      <c r="AF20" s="46"/>
      <c r="AG20" s="46"/>
      <c r="AH20" s="47">
        <f t="shared" si="0"/>
        <v>28</v>
      </c>
      <c r="AI20" s="48">
        <f t="shared" si="1"/>
        <v>1</v>
      </c>
      <c r="AJ20" s="49">
        <f t="shared" si="2"/>
        <v>0</v>
      </c>
      <c r="AK20" s="55">
        <f t="shared" si="12"/>
        <v>0</v>
      </c>
      <c r="AL20" s="51">
        <f t="shared" si="3"/>
        <v>0</v>
      </c>
      <c r="AM20" s="51">
        <f t="shared" si="4"/>
        <v>0</v>
      </c>
      <c r="AN20" s="51">
        <f t="shared" si="5"/>
        <v>0</v>
      </c>
      <c r="AO20" s="52">
        <f t="shared" si="6"/>
        <v>0</v>
      </c>
      <c r="AP20" s="52">
        <f t="shared" si="7"/>
        <v>0</v>
      </c>
      <c r="AQ20" s="52">
        <f t="shared" si="8"/>
        <v>0</v>
      </c>
      <c r="AR20" s="53">
        <f t="shared" si="9"/>
        <v>0</v>
      </c>
      <c r="AS20" s="53">
        <f t="shared" si="10"/>
        <v>0</v>
      </c>
      <c r="AT20" s="53">
        <f t="shared" si="11"/>
        <v>0</v>
      </c>
      <c r="AU20" s="5"/>
      <c r="AV20" s="1"/>
      <c r="AW20" s="1"/>
      <c r="AX20" s="1"/>
      <c r="AY20" s="1"/>
      <c r="AZ20" s="1"/>
      <c r="BA20" s="1"/>
      <c r="BB20" s="3">
        <f t="shared" si="13"/>
        <v>0</v>
      </c>
    </row>
    <row r="21" spans="1:54" ht="15.75" customHeight="1" x14ac:dyDescent="0.35">
      <c r="A21" s="37">
        <v>12</v>
      </c>
      <c r="B21" s="38"/>
      <c r="C21" s="38"/>
      <c r="D21" s="38"/>
      <c r="E21" s="39" t="s">
        <v>66</v>
      </c>
      <c r="F21" s="54" t="s">
        <v>66</v>
      </c>
      <c r="G21" s="40" t="s">
        <v>66</v>
      </c>
      <c r="H21" s="41" t="s">
        <v>66</v>
      </c>
      <c r="I21" s="42"/>
      <c r="J21" s="42"/>
      <c r="K21" s="43"/>
      <c r="L21" s="43"/>
      <c r="M21" s="43"/>
      <c r="N21" s="44"/>
      <c r="O21" s="43"/>
      <c r="P21" s="43"/>
      <c r="Q21" s="43"/>
      <c r="R21" s="43"/>
      <c r="S21" s="43"/>
      <c r="T21" s="43"/>
      <c r="U21" s="44"/>
      <c r="V21" s="43"/>
      <c r="W21" s="42"/>
      <c r="X21" s="42"/>
      <c r="Y21" s="43"/>
      <c r="Z21" s="43"/>
      <c r="AA21" s="43"/>
      <c r="AB21" s="43"/>
      <c r="AC21" s="43"/>
      <c r="AD21" s="43"/>
      <c r="AE21" s="45"/>
      <c r="AF21" s="46"/>
      <c r="AG21" s="46"/>
      <c r="AH21" s="47">
        <f t="shared" si="0"/>
        <v>28</v>
      </c>
      <c r="AI21" s="48">
        <f t="shared" si="1"/>
        <v>1</v>
      </c>
      <c r="AJ21" s="49">
        <f t="shared" si="2"/>
        <v>0</v>
      </c>
      <c r="AK21" s="55">
        <f t="shared" si="12"/>
        <v>0</v>
      </c>
      <c r="AL21" s="51">
        <f t="shared" si="3"/>
        <v>0</v>
      </c>
      <c r="AM21" s="51">
        <f t="shared" si="4"/>
        <v>0</v>
      </c>
      <c r="AN21" s="51">
        <f t="shared" si="5"/>
        <v>0</v>
      </c>
      <c r="AO21" s="52">
        <f t="shared" si="6"/>
        <v>0</v>
      </c>
      <c r="AP21" s="52">
        <f t="shared" si="7"/>
        <v>0</v>
      </c>
      <c r="AQ21" s="52">
        <f t="shared" si="8"/>
        <v>0</v>
      </c>
      <c r="AR21" s="53">
        <f t="shared" si="9"/>
        <v>0</v>
      </c>
      <c r="AS21" s="53">
        <f t="shared" si="10"/>
        <v>0</v>
      </c>
      <c r="AT21" s="53">
        <f t="shared" si="11"/>
        <v>0</v>
      </c>
      <c r="AU21" s="5"/>
      <c r="AV21" s="1"/>
      <c r="AW21" s="1"/>
      <c r="AX21" s="1"/>
      <c r="AY21" s="1"/>
      <c r="AZ21" s="1"/>
      <c r="BA21" s="1"/>
      <c r="BB21" s="3">
        <f t="shared" si="13"/>
        <v>0</v>
      </c>
    </row>
    <row r="22" spans="1:54" ht="15.75" customHeight="1" x14ac:dyDescent="0.35">
      <c r="A22" s="37">
        <v>13</v>
      </c>
      <c r="B22" s="38"/>
      <c r="C22" s="38"/>
      <c r="D22" s="38"/>
      <c r="E22" s="39" t="s">
        <v>66</v>
      </c>
      <c r="F22" s="54" t="s">
        <v>66</v>
      </c>
      <c r="G22" s="40" t="s">
        <v>66</v>
      </c>
      <c r="H22" s="41" t="s">
        <v>66</v>
      </c>
      <c r="I22" s="42"/>
      <c r="J22" s="42"/>
      <c r="K22" s="43"/>
      <c r="L22" s="43"/>
      <c r="M22" s="43"/>
      <c r="N22" s="44"/>
      <c r="O22" s="43"/>
      <c r="P22" s="43"/>
      <c r="Q22" s="43"/>
      <c r="R22" s="43"/>
      <c r="S22" s="43"/>
      <c r="T22" s="43"/>
      <c r="U22" s="44"/>
      <c r="V22" s="43"/>
      <c r="W22" s="42"/>
      <c r="X22" s="42"/>
      <c r="Y22" s="43"/>
      <c r="Z22" s="43"/>
      <c r="AA22" s="43"/>
      <c r="AB22" s="43"/>
      <c r="AC22" s="43"/>
      <c r="AD22" s="43"/>
      <c r="AE22" s="45"/>
      <c r="AF22" s="46"/>
      <c r="AG22" s="46"/>
      <c r="AH22" s="47">
        <f t="shared" si="0"/>
        <v>28</v>
      </c>
      <c r="AI22" s="48">
        <f t="shared" si="1"/>
        <v>1</v>
      </c>
      <c r="AJ22" s="49">
        <f t="shared" si="2"/>
        <v>0</v>
      </c>
      <c r="AK22" s="55">
        <f t="shared" si="12"/>
        <v>0</v>
      </c>
      <c r="AL22" s="51">
        <f t="shared" si="3"/>
        <v>0</v>
      </c>
      <c r="AM22" s="51">
        <f t="shared" si="4"/>
        <v>0</v>
      </c>
      <c r="AN22" s="51">
        <f t="shared" si="5"/>
        <v>0</v>
      </c>
      <c r="AO22" s="52">
        <f t="shared" si="6"/>
        <v>0</v>
      </c>
      <c r="AP22" s="52">
        <f t="shared" si="7"/>
        <v>0</v>
      </c>
      <c r="AQ22" s="52">
        <f t="shared" si="8"/>
        <v>0</v>
      </c>
      <c r="AR22" s="53">
        <f t="shared" si="9"/>
        <v>0</v>
      </c>
      <c r="AS22" s="53">
        <f t="shared" si="10"/>
        <v>0</v>
      </c>
      <c r="AT22" s="53">
        <f t="shared" si="11"/>
        <v>0</v>
      </c>
      <c r="AU22" s="5"/>
      <c r="AV22" s="1"/>
      <c r="AW22" s="1"/>
      <c r="AX22" s="1"/>
      <c r="AY22" s="1"/>
      <c r="AZ22" s="1"/>
      <c r="BA22" s="1"/>
      <c r="BB22" s="3">
        <f t="shared" si="13"/>
        <v>0</v>
      </c>
    </row>
    <row r="23" spans="1:54" ht="15.75" customHeight="1" x14ac:dyDescent="0.35">
      <c r="A23" s="37">
        <v>14</v>
      </c>
      <c r="B23" s="38"/>
      <c r="C23" s="38"/>
      <c r="D23" s="38"/>
      <c r="E23" s="39" t="s">
        <v>66</v>
      </c>
      <c r="F23" s="54" t="s">
        <v>66</v>
      </c>
      <c r="G23" s="40" t="s">
        <v>66</v>
      </c>
      <c r="H23" s="41" t="s">
        <v>66</v>
      </c>
      <c r="I23" s="42"/>
      <c r="J23" s="42"/>
      <c r="K23" s="43"/>
      <c r="L23" s="43"/>
      <c r="M23" s="43"/>
      <c r="N23" s="44"/>
      <c r="O23" s="43"/>
      <c r="P23" s="43"/>
      <c r="Q23" s="43"/>
      <c r="R23" s="43"/>
      <c r="S23" s="43"/>
      <c r="T23" s="43"/>
      <c r="U23" s="44"/>
      <c r="V23" s="43"/>
      <c r="W23" s="42"/>
      <c r="X23" s="42"/>
      <c r="Y23" s="43"/>
      <c r="Z23" s="43"/>
      <c r="AA23" s="43"/>
      <c r="AB23" s="43"/>
      <c r="AC23" s="43"/>
      <c r="AD23" s="43"/>
      <c r="AE23" s="45"/>
      <c r="AF23" s="46"/>
      <c r="AG23" s="46"/>
      <c r="AH23" s="47">
        <f t="shared" si="0"/>
        <v>28</v>
      </c>
      <c r="AI23" s="48">
        <f t="shared" si="1"/>
        <v>1</v>
      </c>
      <c r="AJ23" s="49">
        <f t="shared" si="2"/>
        <v>0</v>
      </c>
      <c r="AK23" s="55">
        <f t="shared" si="12"/>
        <v>0</v>
      </c>
      <c r="AL23" s="51">
        <f t="shared" si="3"/>
        <v>0</v>
      </c>
      <c r="AM23" s="51">
        <f t="shared" si="4"/>
        <v>0</v>
      </c>
      <c r="AN23" s="51">
        <f t="shared" si="5"/>
        <v>0</v>
      </c>
      <c r="AO23" s="52">
        <f t="shared" si="6"/>
        <v>0</v>
      </c>
      <c r="AP23" s="52">
        <f t="shared" si="7"/>
        <v>0</v>
      </c>
      <c r="AQ23" s="52">
        <f t="shared" si="8"/>
        <v>0</v>
      </c>
      <c r="AR23" s="53">
        <f t="shared" si="9"/>
        <v>0</v>
      </c>
      <c r="AS23" s="53">
        <f t="shared" si="10"/>
        <v>0</v>
      </c>
      <c r="AT23" s="53">
        <f t="shared" si="11"/>
        <v>0</v>
      </c>
      <c r="AU23" s="5"/>
      <c r="AV23" s="1"/>
      <c r="AW23" s="1"/>
      <c r="AX23" s="1"/>
      <c r="AY23" s="1"/>
      <c r="AZ23" s="1"/>
      <c r="BA23" s="1"/>
      <c r="BB23" s="3">
        <f t="shared" si="13"/>
        <v>0</v>
      </c>
    </row>
    <row r="24" spans="1:54" ht="15.75" customHeight="1" x14ac:dyDescent="0.35">
      <c r="A24" s="37">
        <v>15</v>
      </c>
      <c r="B24" s="38"/>
      <c r="C24" s="38"/>
      <c r="D24" s="38"/>
      <c r="E24" s="39" t="s">
        <v>66</v>
      </c>
      <c r="F24" s="54" t="s">
        <v>66</v>
      </c>
      <c r="G24" s="40" t="s">
        <v>66</v>
      </c>
      <c r="H24" s="41" t="s">
        <v>66</v>
      </c>
      <c r="I24" s="42"/>
      <c r="J24" s="42"/>
      <c r="K24" s="43"/>
      <c r="L24" s="43"/>
      <c r="M24" s="43"/>
      <c r="N24" s="44"/>
      <c r="O24" s="43"/>
      <c r="P24" s="43"/>
      <c r="Q24" s="43"/>
      <c r="R24" s="43"/>
      <c r="S24" s="43"/>
      <c r="T24" s="43"/>
      <c r="U24" s="44"/>
      <c r="V24" s="43"/>
      <c r="W24" s="42"/>
      <c r="X24" s="42"/>
      <c r="Y24" s="43"/>
      <c r="Z24" s="43"/>
      <c r="AA24" s="43"/>
      <c r="AB24" s="43"/>
      <c r="AC24" s="43"/>
      <c r="AD24" s="43"/>
      <c r="AE24" s="45"/>
      <c r="AF24" s="46"/>
      <c r="AG24" s="46"/>
      <c r="AH24" s="47">
        <f t="shared" si="0"/>
        <v>28</v>
      </c>
      <c r="AI24" s="48">
        <f t="shared" si="1"/>
        <v>1</v>
      </c>
      <c r="AJ24" s="49">
        <f t="shared" si="2"/>
        <v>0</v>
      </c>
      <c r="AK24" s="55">
        <f t="shared" si="12"/>
        <v>0</v>
      </c>
      <c r="AL24" s="51">
        <f t="shared" si="3"/>
        <v>0</v>
      </c>
      <c r="AM24" s="51">
        <f t="shared" si="4"/>
        <v>0</v>
      </c>
      <c r="AN24" s="51">
        <f t="shared" si="5"/>
        <v>0</v>
      </c>
      <c r="AO24" s="52">
        <f t="shared" si="6"/>
        <v>0</v>
      </c>
      <c r="AP24" s="52">
        <f t="shared" si="7"/>
        <v>0</v>
      </c>
      <c r="AQ24" s="52">
        <f t="shared" si="8"/>
        <v>0</v>
      </c>
      <c r="AR24" s="53">
        <f t="shared" si="9"/>
        <v>0</v>
      </c>
      <c r="AS24" s="53">
        <f t="shared" si="10"/>
        <v>0</v>
      </c>
      <c r="AT24" s="53">
        <f t="shared" si="11"/>
        <v>0</v>
      </c>
      <c r="AU24" s="5"/>
      <c r="AV24" s="1"/>
      <c r="AW24" s="1"/>
      <c r="AX24" s="1"/>
      <c r="AY24" s="1"/>
      <c r="AZ24" s="1"/>
      <c r="BA24" s="1"/>
      <c r="BB24" s="3">
        <f t="shared" si="13"/>
        <v>0</v>
      </c>
    </row>
    <row r="25" spans="1:54" ht="15.75" customHeight="1" x14ac:dyDescent="0.35">
      <c r="A25" s="37">
        <v>16</v>
      </c>
      <c r="B25" s="38"/>
      <c r="C25" s="38"/>
      <c r="D25" s="38"/>
      <c r="E25" s="39" t="s">
        <v>66</v>
      </c>
      <c r="F25" s="54" t="s">
        <v>66</v>
      </c>
      <c r="G25" s="40" t="s">
        <v>66</v>
      </c>
      <c r="H25" s="41" t="s">
        <v>66</v>
      </c>
      <c r="I25" s="42"/>
      <c r="J25" s="42"/>
      <c r="K25" s="43"/>
      <c r="L25" s="43"/>
      <c r="M25" s="43"/>
      <c r="N25" s="44"/>
      <c r="O25" s="43"/>
      <c r="P25" s="43"/>
      <c r="Q25" s="43"/>
      <c r="R25" s="43"/>
      <c r="S25" s="43"/>
      <c r="T25" s="43"/>
      <c r="U25" s="44"/>
      <c r="V25" s="43"/>
      <c r="W25" s="42"/>
      <c r="X25" s="42"/>
      <c r="Y25" s="43"/>
      <c r="Z25" s="43"/>
      <c r="AA25" s="43"/>
      <c r="AB25" s="43"/>
      <c r="AC25" s="43"/>
      <c r="AD25" s="43"/>
      <c r="AE25" s="45"/>
      <c r="AF25" s="46"/>
      <c r="AG25" s="46"/>
      <c r="AH25" s="47">
        <f t="shared" si="0"/>
        <v>28</v>
      </c>
      <c r="AI25" s="48">
        <f t="shared" si="1"/>
        <v>1</v>
      </c>
      <c r="AJ25" s="49">
        <f t="shared" si="2"/>
        <v>0</v>
      </c>
      <c r="AK25" s="55">
        <f t="shared" si="12"/>
        <v>0</v>
      </c>
      <c r="AL25" s="51">
        <f t="shared" si="3"/>
        <v>0</v>
      </c>
      <c r="AM25" s="51">
        <f t="shared" si="4"/>
        <v>0</v>
      </c>
      <c r="AN25" s="51">
        <f t="shared" si="5"/>
        <v>0</v>
      </c>
      <c r="AO25" s="52">
        <f t="shared" si="6"/>
        <v>0</v>
      </c>
      <c r="AP25" s="52">
        <f t="shared" si="7"/>
        <v>0</v>
      </c>
      <c r="AQ25" s="52">
        <f t="shared" si="8"/>
        <v>0</v>
      </c>
      <c r="AR25" s="53">
        <f t="shared" si="9"/>
        <v>0</v>
      </c>
      <c r="AS25" s="53">
        <f t="shared" si="10"/>
        <v>0</v>
      </c>
      <c r="AT25" s="53">
        <f t="shared" si="11"/>
        <v>0</v>
      </c>
      <c r="AU25" s="5"/>
      <c r="AV25" s="1"/>
      <c r="AW25" s="1"/>
      <c r="AX25" s="1"/>
      <c r="AY25" s="1"/>
      <c r="AZ25" s="1"/>
      <c r="BA25" s="1"/>
      <c r="BB25" s="3">
        <f t="shared" si="13"/>
        <v>0</v>
      </c>
    </row>
    <row r="26" spans="1:54" ht="15.75" customHeight="1" x14ac:dyDescent="0.35">
      <c r="A26" s="37">
        <v>17</v>
      </c>
      <c r="B26" s="38"/>
      <c r="C26" s="38"/>
      <c r="D26" s="38"/>
      <c r="E26" s="39" t="s">
        <v>66</v>
      </c>
      <c r="F26" s="54" t="s">
        <v>66</v>
      </c>
      <c r="G26" s="40" t="s">
        <v>66</v>
      </c>
      <c r="H26" s="41" t="s">
        <v>66</v>
      </c>
      <c r="I26" s="42"/>
      <c r="J26" s="42"/>
      <c r="K26" s="43"/>
      <c r="L26" s="43"/>
      <c r="M26" s="43"/>
      <c r="N26" s="44"/>
      <c r="O26" s="43"/>
      <c r="P26" s="43"/>
      <c r="Q26" s="43"/>
      <c r="R26" s="43"/>
      <c r="S26" s="43"/>
      <c r="T26" s="43"/>
      <c r="U26" s="44"/>
      <c r="V26" s="43"/>
      <c r="W26" s="42"/>
      <c r="X26" s="42"/>
      <c r="Y26" s="43"/>
      <c r="Z26" s="43"/>
      <c r="AA26" s="43"/>
      <c r="AB26" s="43"/>
      <c r="AC26" s="43"/>
      <c r="AD26" s="43"/>
      <c r="AE26" s="45"/>
      <c r="AF26" s="46"/>
      <c r="AG26" s="46"/>
      <c r="AH26" s="47">
        <f t="shared" si="0"/>
        <v>28</v>
      </c>
      <c r="AI26" s="48">
        <f t="shared" si="1"/>
        <v>1</v>
      </c>
      <c r="AJ26" s="49">
        <f t="shared" si="2"/>
        <v>0</v>
      </c>
      <c r="AK26" s="55">
        <f t="shared" si="12"/>
        <v>0</v>
      </c>
      <c r="AL26" s="51">
        <f t="shared" si="3"/>
        <v>0</v>
      </c>
      <c r="AM26" s="51">
        <f t="shared" si="4"/>
        <v>0</v>
      </c>
      <c r="AN26" s="51">
        <f t="shared" si="5"/>
        <v>0</v>
      </c>
      <c r="AO26" s="52">
        <f t="shared" si="6"/>
        <v>0</v>
      </c>
      <c r="AP26" s="52">
        <f t="shared" si="7"/>
        <v>0</v>
      </c>
      <c r="AQ26" s="52">
        <f t="shared" si="8"/>
        <v>0</v>
      </c>
      <c r="AR26" s="53">
        <f t="shared" si="9"/>
        <v>0</v>
      </c>
      <c r="AS26" s="53">
        <f t="shared" si="10"/>
        <v>0</v>
      </c>
      <c r="AT26" s="53">
        <f t="shared" si="11"/>
        <v>0</v>
      </c>
      <c r="AU26" s="5"/>
      <c r="AV26" s="1"/>
      <c r="AW26" s="1"/>
      <c r="AX26" s="1"/>
      <c r="AY26" s="1"/>
      <c r="AZ26" s="1"/>
      <c r="BA26" s="1"/>
      <c r="BB26" s="3">
        <f t="shared" si="13"/>
        <v>0</v>
      </c>
    </row>
    <row r="27" spans="1:54" ht="15.75" customHeight="1" x14ac:dyDescent="0.35">
      <c r="A27" s="37">
        <v>18</v>
      </c>
      <c r="B27" s="38"/>
      <c r="C27" s="38"/>
      <c r="D27" s="38"/>
      <c r="E27" s="39" t="s">
        <v>66</v>
      </c>
      <c r="F27" s="54" t="s">
        <v>66</v>
      </c>
      <c r="G27" s="40" t="s">
        <v>66</v>
      </c>
      <c r="H27" s="41" t="s">
        <v>66</v>
      </c>
      <c r="I27" s="42"/>
      <c r="J27" s="42"/>
      <c r="K27" s="43"/>
      <c r="L27" s="43"/>
      <c r="M27" s="43"/>
      <c r="N27" s="44"/>
      <c r="O27" s="43"/>
      <c r="P27" s="43"/>
      <c r="Q27" s="43"/>
      <c r="R27" s="43"/>
      <c r="S27" s="43"/>
      <c r="T27" s="43"/>
      <c r="U27" s="44"/>
      <c r="V27" s="43"/>
      <c r="W27" s="42"/>
      <c r="X27" s="42"/>
      <c r="Y27" s="43"/>
      <c r="Z27" s="43"/>
      <c r="AA27" s="43"/>
      <c r="AB27" s="43"/>
      <c r="AC27" s="43"/>
      <c r="AD27" s="43"/>
      <c r="AE27" s="45"/>
      <c r="AF27" s="46"/>
      <c r="AG27" s="46"/>
      <c r="AH27" s="47">
        <f t="shared" si="0"/>
        <v>28</v>
      </c>
      <c r="AI27" s="48">
        <f t="shared" si="1"/>
        <v>1</v>
      </c>
      <c r="AJ27" s="49">
        <f t="shared" si="2"/>
        <v>0</v>
      </c>
      <c r="AK27" s="55">
        <f t="shared" si="12"/>
        <v>0</v>
      </c>
      <c r="AL27" s="51">
        <f t="shared" si="3"/>
        <v>0</v>
      </c>
      <c r="AM27" s="51">
        <f t="shared" si="4"/>
        <v>0</v>
      </c>
      <c r="AN27" s="51">
        <f t="shared" si="5"/>
        <v>0</v>
      </c>
      <c r="AO27" s="52">
        <f t="shared" si="6"/>
        <v>0</v>
      </c>
      <c r="AP27" s="52">
        <f t="shared" si="7"/>
        <v>0</v>
      </c>
      <c r="AQ27" s="52">
        <f t="shared" si="8"/>
        <v>0</v>
      </c>
      <c r="AR27" s="53">
        <f t="shared" si="9"/>
        <v>0</v>
      </c>
      <c r="AS27" s="53">
        <f t="shared" si="10"/>
        <v>0</v>
      </c>
      <c r="AT27" s="53">
        <f t="shared" si="11"/>
        <v>0</v>
      </c>
      <c r="AU27" s="5"/>
      <c r="AV27" s="1"/>
      <c r="AW27" s="1"/>
      <c r="AX27" s="1"/>
      <c r="AY27" s="1"/>
      <c r="AZ27" s="1"/>
      <c r="BA27" s="1"/>
      <c r="BB27" s="3">
        <f t="shared" si="13"/>
        <v>0</v>
      </c>
    </row>
    <row r="28" spans="1:54" ht="15.75" customHeight="1" x14ac:dyDescent="0.35">
      <c r="A28" s="37">
        <v>19</v>
      </c>
      <c r="B28" s="38"/>
      <c r="C28" s="38"/>
      <c r="D28" s="38"/>
      <c r="E28" s="39" t="s">
        <v>66</v>
      </c>
      <c r="F28" s="54" t="s">
        <v>66</v>
      </c>
      <c r="G28" s="40" t="s">
        <v>66</v>
      </c>
      <c r="H28" s="41" t="s">
        <v>66</v>
      </c>
      <c r="I28" s="42"/>
      <c r="J28" s="42"/>
      <c r="K28" s="43"/>
      <c r="L28" s="43"/>
      <c r="M28" s="43"/>
      <c r="N28" s="44"/>
      <c r="O28" s="43"/>
      <c r="P28" s="43"/>
      <c r="Q28" s="43"/>
      <c r="R28" s="43"/>
      <c r="S28" s="43"/>
      <c r="T28" s="43"/>
      <c r="U28" s="44"/>
      <c r="V28" s="43"/>
      <c r="W28" s="42"/>
      <c r="X28" s="42"/>
      <c r="Y28" s="43"/>
      <c r="Z28" s="43"/>
      <c r="AA28" s="43"/>
      <c r="AB28" s="43"/>
      <c r="AC28" s="43"/>
      <c r="AD28" s="43"/>
      <c r="AE28" s="45"/>
      <c r="AF28" s="46"/>
      <c r="AG28" s="46"/>
      <c r="AH28" s="47">
        <f t="shared" si="0"/>
        <v>28</v>
      </c>
      <c r="AI28" s="48">
        <f t="shared" si="1"/>
        <v>1</v>
      </c>
      <c r="AJ28" s="49">
        <f t="shared" si="2"/>
        <v>0</v>
      </c>
      <c r="AK28" s="55">
        <f t="shared" si="12"/>
        <v>0</v>
      </c>
      <c r="AL28" s="51">
        <f t="shared" si="3"/>
        <v>0</v>
      </c>
      <c r="AM28" s="51">
        <f t="shared" si="4"/>
        <v>0</v>
      </c>
      <c r="AN28" s="51">
        <f t="shared" si="5"/>
        <v>0</v>
      </c>
      <c r="AO28" s="52">
        <f t="shared" si="6"/>
        <v>0</v>
      </c>
      <c r="AP28" s="52">
        <f t="shared" si="7"/>
        <v>0</v>
      </c>
      <c r="AQ28" s="52">
        <f t="shared" si="8"/>
        <v>0</v>
      </c>
      <c r="AR28" s="53">
        <f t="shared" si="9"/>
        <v>0</v>
      </c>
      <c r="AS28" s="53">
        <f t="shared" si="10"/>
        <v>0</v>
      </c>
      <c r="AT28" s="53">
        <f t="shared" si="11"/>
        <v>0</v>
      </c>
      <c r="AU28" s="5"/>
      <c r="AV28" s="1"/>
      <c r="AW28" s="1"/>
      <c r="AX28" s="1"/>
      <c r="AY28" s="1"/>
      <c r="AZ28" s="1"/>
      <c r="BA28" s="1"/>
      <c r="BB28" s="3">
        <f t="shared" si="13"/>
        <v>0</v>
      </c>
    </row>
    <row r="29" spans="1:54" ht="15.75" customHeight="1" x14ac:dyDescent="0.35">
      <c r="A29" s="37">
        <v>20</v>
      </c>
      <c r="B29" s="38"/>
      <c r="C29" s="38"/>
      <c r="D29" s="38"/>
      <c r="E29" s="39" t="s">
        <v>66</v>
      </c>
      <c r="F29" s="54" t="s">
        <v>66</v>
      </c>
      <c r="G29" s="40" t="s">
        <v>66</v>
      </c>
      <c r="H29" s="41" t="s">
        <v>66</v>
      </c>
      <c r="I29" s="42"/>
      <c r="J29" s="42"/>
      <c r="K29" s="43"/>
      <c r="L29" s="43"/>
      <c r="M29" s="43"/>
      <c r="N29" s="44"/>
      <c r="O29" s="43"/>
      <c r="P29" s="43"/>
      <c r="Q29" s="43"/>
      <c r="R29" s="43"/>
      <c r="S29" s="43"/>
      <c r="T29" s="43"/>
      <c r="U29" s="44"/>
      <c r="V29" s="43"/>
      <c r="W29" s="42"/>
      <c r="X29" s="42"/>
      <c r="Y29" s="43"/>
      <c r="Z29" s="43"/>
      <c r="AA29" s="43"/>
      <c r="AB29" s="43"/>
      <c r="AC29" s="43"/>
      <c r="AD29" s="43"/>
      <c r="AE29" s="45"/>
      <c r="AF29" s="46"/>
      <c r="AG29" s="46"/>
      <c r="AH29" s="47">
        <f t="shared" si="0"/>
        <v>28</v>
      </c>
      <c r="AI29" s="48">
        <f t="shared" si="1"/>
        <v>1</v>
      </c>
      <c r="AJ29" s="49">
        <f t="shared" si="2"/>
        <v>0</v>
      </c>
      <c r="AK29" s="55">
        <f t="shared" si="12"/>
        <v>0</v>
      </c>
      <c r="AL29" s="51">
        <f t="shared" si="3"/>
        <v>0</v>
      </c>
      <c r="AM29" s="51">
        <f t="shared" si="4"/>
        <v>0</v>
      </c>
      <c r="AN29" s="51">
        <f t="shared" si="5"/>
        <v>0</v>
      </c>
      <c r="AO29" s="52">
        <f t="shared" si="6"/>
        <v>0</v>
      </c>
      <c r="AP29" s="52">
        <f t="shared" si="7"/>
        <v>0</v>
      </c>
      <c r="AQ29" s="52">
        <f t="shared" si="8"/>
        <v>0</v>
      </c>
      <c r="AR29" s="53">
        <f t="shared" si="9"/>
        <v>0</v>
      </c>
      <c r="AS29" s="53">
        <f t="shared" si="10"/>
        <v>0</v>
      </c>
      <c r="AT29" s="53">
        <f t="shared" si="11"/>
        <v>0</v>
      </c>
      <c r="AU29" s="5"/>
      <c r="AV29" s="1"/>
      <c r="AW29" s="1"/>
      <c r="AX29" s="1"/>
      <c r="AY29" s="1"/>
      <c r="AZ29" s="1"/>
      <c r="BA29" s="1"/>
      <c r="BB29" s="3">
        <f t="shared" si="13"/>
        <v>0</v>
      </c>
    </row>
    <row r="30" spans="1:54" ht="15.75" customHeight="1" x14ac:dyDescent="0.35">
      <c r="A30" s="37">
        <v>21</v>
      </c>
      <c r="B30" s="38"/>
      <c r="C30" s="38"/>
      <c r="D30" s="38"/>
      <c r="E30" s="39" t="s">
        <v>66</v>
      </c>
      <c r="F30" s="54" t="s">
        <v>66</v>
      </c>
      <c r="G30" s="40" t="s">
        <v>66</v>
      </c>
      <c r="H30" s="41" t="s">
        <v>66</v>
      </c>
      <c r="I30" s="42"/>
      <c r="J30" s="42"/>
      <c r="K30" s="43"/>
      <c r="L30" s="43"/>
      <c r="M30" s="43"/>
      <c r="N30" s="44"/>
      <c r="O30" s="43"/>
      <c r="P30" s="43"/>
      <c r="Q30" s="43"/>
      <c r="R30" s="43"/>
      <c r="S30" s="43"/>
      <c r="T30" s="43"/>
      <c r="U30" s="44"/>
      <c r="V30" s="43"/>
      <c r="W30" s="42"/>
      <c r="X30" s="42"/>
      <c r="Y30" s="43"/>
      <c r="Z30" s="43"/>
      <c r="AA30" s="43"/>
      <c r="AB30" s="43"/>
      <c r="AC30" s="43"/>
      <c r="AD30" s="43"/>
      <c r="AE30" s="45"/>
      <c r="AF30" s="46"/>
      <c r="AG30" s="46"/>
      <c r="AH30" s="47">
        <f t="shared" si="0"/>
        <v>28</v>
      </c>
      <c r="AI30" s="48">
        <f t="shared" si="1"/>
        <v>1</v>
      </c>
      <c r="AJ30" s="49">
        <f t="shared" si="2"/>
        <v>0</v>
      </c>
      <c r="AK30" s="55">
        <f t="shared" si="12"/>
        <v>0</v>
      </c>
      <c r="AL30" s="51">
        <f t="shared" si="3"/>
        <v>0</v>
      </c>
      <c r="AM30" s="51">
        <f t="shared" si="4"/>
        <v>0</v>
      </c>
      <c r="AN30" s="51">
        <f t="shared" si="5"/>
        <v>0</v>
      </c>
      <c r="AO30" s="52">
        <f t="shared" si="6"/>
        <v>0</v>
      </c>
      <c r="AP30" s="52">
        <f t="shared" si="7"/>
        <v>0</v>
      </c>
      <c r="AQ30" s="52">
        <f t="shared" si="8"/>
        <v>0</v>
      </c>
      <c r="AR30" s="53">
        <f t="shared" si="9"/>
        <v>0</v>
      </c>
      <c r="AS30" s="53">
        <f t="shared" si="10"/>
        <v>0</v>
      </c>
      <c r="AT30" s="53">
        <f t="shared" si="11"/>
        <v>0</v>
      </c>
      <c r="AU30" s="5"/>
      <c r="AV30" s="1"/>
      <c r="AW30" s="1"/>
      <c r="AX30" s="1"/>
      <c r="AY30" s="1"/>
      <c r="AZ30" s="1"/>
      <c r="BA30" s="1"/>
      <c r="BB30" s="3">
        <f t="shared" si="13"/>
        <v>0</v>
      </c>
    </row>
    <row r="31" spans="1:54" ht="15.75" customHeight="1" x14ac:dyDescent="0.35">
      <c r="A31" s="37">
        <v>22</v>
      </c>
      <c r="B31" s="38"/>
      <c r="C31" s="38"/>
      <c r="D31" s="38"/>
      <c r="E31" s="39" t="s">
        <v>66</v>
      </c>
      <c r="F31" s="54" t="s">
        <v>66</v>
      </c>
      <c r="G31" s="40" t="s">
        <v>66</v>
      </c>
      <c r="H31" s="41" t="s">
        <v>66</v>
      </c>
      <c r="I31" s="42"/>
      <c r="J31" s="42"/>
      <c r="K31" s="43"/>
      <c r="L31" s="43"/>
      <c r="M31" s="43"/>
      <c r="N31" s="44"/>
      <c r="O31" s="43"/>
      <c r="P31" s="43"/>
      <c r="Q31" s="43"/>
      <c r="R31" s="43"/>
      <c r="S31" s="43"/>
      <c r="T31" s="43"/>
      <c r="U31" s="44"/>
      <c r="V31" s="43"/>
      <c r="W31" s="42"/>
      <c r="X31" s="42"/>
      <c r="Y31" s="43"/>
      <c r="Z31" s="43"/>
      <c r="AA31" s="43"/>
      <c r="AB31" s="43"/>
      <c r="AC31" s="43"/>
      <c r="AD31" s="43"/>
      <c r="AE31" s="45"/>
      <c r="AF31" s="46"/>
      <c r="AG31" s="46"/>
      <c r="AH31" s="47">
        <f t="shared" si="0"/>
        <v>28</v>
      </c>
      <c r="AI31" s="48">
        <f t="shared" si="1"/>
        <v>1</v>
      </c>
      <c r="AJ31" s="49">
        <f t="shared" si="2"/>
        <v>0</v>
      </c>
      <c r="AK31" s="55">
        <f t="shared" si="12"/>
        <v>0</v>
      </c>
      <c r="AL31" s="51">
        <f t="shared" si="3"/>
        <v>0</v>
      </c>
      <c r="AM31" s="51">
        <f t="shared" si="4"/>
        <v>0</v>
      </c>
      <c r="AN31" s="51">
        <f t="shared" si="5"/>
        <v>0</v>
      </c>
      <c r="AO31" s="52">
        <f t="shared" si="6"/>
        <v>0</v>
      </c>
      <c r="AP31" s="52">
        <f t="shared" si="7"/>
        <v>0</v>
      </c>
      <c r="AQ31" s="52">
        <f t="shared" si="8"/>
        <v>0</v>
      </c>
      <c r="AR31" s="53">
        <f t="shared" si="9"/>
        <v>0</v>
      </c>
      <c r="AS31" s="53">
        <f t="shared" si="10"/>
        <v>0</v>
      </c>
      <c r="AT31" s="53">
        <f t="shared" si="11"/>
        <v>0</v>
      </c>
      <c r="AU31" s="5"/>
      <c r="AV31" s="1"/>
      <c r="AW31" s="1"/>
      <c r="AX31" s="1"/>
      <c r="AY31" s="1"/>
      <c r="AZ31" s="1"/>
      <c r="BA31" s="1"/>
      <c r="BB31" s="3">
        <f t="shared" si="13"/>
        <v>0</v>
      </c>
    </row>
    <row r="32" spans="1:54" ht="15.75" customHeight="1" x14ac:dyDescent="0.35">
      <c r="A32" s="37">
        <v>23</v>
      </c>
      <c r="B32" s="38"/>
      <c r="C32" s="38"/>
      <c r="D32" s="38"/>
      <c r="E32" s="39" t="s">
        <v>66</v>
      </c>
      <c r="F32" s="54" t="s">
        <v>66</v>
      </c>
      <c r="G32" s="40" t="s">
        <v>66</v>
      </c>
      <c r="H32" s="41" t="s">
        <v>66</v>
      </c>
      <c r="I32" s="42"/>
      <c r="J32" s="42"/>
      <c r="K32" s="43"/>
      <c r="L32" s="43"/>
      <c r="M32" s="43"/>
      <c r="N32" s="44"/>
      <c r="O32" s="43"/>
      <c r="P32" s="43"/>
      <c r="Q32" s="43"/>
      <c r="R32" s="43"/>
      <c r="S32" s="43"/>
      <c r="T32" s="43"/>
      <c r="U32" s="44"/>
      <c r="V32" s="43"/>
      <c r="W32" s="42"/>
      <c r="X32" s="42"/>
      <c r="Y32" s="43"/>
      <c r="Z32" s="43"/>
      <c r="AA32" s="43"/>
      <c r="AB32" s="43"/>
      <c r="AC32" s="43"/>
      <c r="AD32" s="43"/>
      <c r="AE32" s="45"/>
      <c r="AF32" s="46"/>
      <c r="AG32" s="46"/>
      <c r="AH32" s="47">
        <f t="shared" si="0"/>
        <v>28</v>
      </c>
      <c r="AI32" s="48">
        <f t="shared" si="1"/>
        <v>1</v>
      </c>
      <c r="AJ32" s="49">
        <f t="shared" si="2"/>
        <v>0</v>
      </c>
      <c r="AK32" s="55">
        <f t="shared" si="12"/>
        <v>0</v>
      </c>
      <c r="AL32" s="51">
        <f t="shared" si="3"/>
        <v>0</v>
      </c>
      <c r="AM32" s="51">
        <f t="shared" si="4"/>
        <v>0</v>
      </c>
      <c r="AN32" s="51">
        <f t="shared" si="5"/>
        <v>0</v>
      </c>
      <c r="AO32" s="52">
        <f t="shared" si="6"/>
        <v>0</v>
      </c>
      <c r="AP32" s="52">
        <f t="shared" si="7"/>
        <v>0</v>
      </c>
      <c r="AQ32" s="52">
        <f t="shared" si="8"/>
        <v>0</v>
      </c>
      <c r="AR32" s="53">
        <f t="shared" si="9"/>
        <v>0</v>
      </c>
      <c r="AS32" s="53">
        <f t="shared" si="10"/>
        <v>0</v>
      </c>
      <c r="AT32" s="53">
        <f t="shared" si="11"/>
        <v>0</v>
      </c>
      <c r="AU32" s="5"/>
      <c r="AV32" s="1"/>
      <c r="AW32" s="1"/>
      <c r="AX32" s="1"/>
      <c r="AY32" s="1"/>
      <c r="AZ32" s="1"/>
      <c r="BA32" s="1"/>
      <c r="BB32" s="3">
        <f t="shared" si="13"/>
        <v>0</v>
      </c>
    </row>
    <row r="33" spans="1:54" ht="15.75" customHeight="1" x14ac:dyDescent="0.35">
      <c r="A33" s="37">
        <v>24</v>
      </c>
      <c r="B33" s="38"/>
      <c r="C33" s="38"/>
      <c r="D33" s="38"/>
      <c r="E33" s="39" t="s">
        <v>66</v>
      </c>
      <c r="F33" s="54" t="s">
        <v>66</v>
      </c>
      <c r="G33" s="40" t="s">
        <v>66</v>
      </c>
      <c r="H33" s="41" t="s">
        <v>66</v>
      </c>
      <c r="I33" s="42"/>
      <c r="J33" s="42"/>
      <c r="K33" s="43"/>
      <c r="L33" s="43"/>
      <c r="M33" s="43"/>
      <c r="N33" s="44"/>
      <c r="O33" s="43"/>
      <c r="P33" s="43"/>
      <c r="Q33" s="43"/>
      <c r="R33" s="43"/>
      <c r="S33" s="43"/>
      <c r="T33" s="43"/>
      <c r="U33" s="44"/>
      <c r="V33" s="43"/>
      <c r="W33" s="42"/>
      <c r="X33" s="42"/>
      <c r="Y33" s="43"/>
      <c r="Z33" s="43"/>
      <c r="AA33" s="43"/>
      <c r="AB33" s="43"/>
      <c r="AC33" s="43"/>
      <c r="AD33" s="43"/>
      <c r="AE33" s="45"/>
      <c r="AF33" s="46"/>
      <c r="AG33" s="46"/>
      <c r="AH33" s="47">
        <f t="shared" si="0"/>
        <v>28</v>
      </c>
      <c r="AI33" s="48">
        <f t="shared" si="1"/>
        <v>1</v>
      </c>
      <c r="AJ33" s="49">
        <f t="shared" si="2"/>
        <v>0</v>
      </c>
      <c r="AK33" s="55">
        <f t="shared" si="12"/>
        <v>0</v>
      </c>
      <c r="AL33" s="51">
        <f t="shared" si="3"/>
        <v>0</v>
      </c>
      <c r="AM33" s="51">
        <f t="shared" si="4"/>
        <v>0</v>
      </c>
      <c r="AN33" s="51">
        <f t="shared" si="5"/>
        <v>0</v>
      </c>
      <c r="AO33" s="52">
        <f t="shared" si="6"/>
        <v>0</v>
      </c>
      <c r="AP33" s="52">
        <f t="shared" si="7"/>
        <v>0</v>
      </c>
      <c r="AQ33" s="52">
        <f t="shared" si="8"/>
        <v>0</v>
      </c>
      <c r="AR33" s="53">
        <f t="shared" si="9"/>
        <v>0</v>
      </c>
      <c r="AS33" s="53">
        <f t="shared" si="10"/>
        <v>0</v>
      </c>
      <c r="AT33" s="53">
        <f t="shared" si="11"/>
        <v>0</v>
      </c>
      <c r="AU33" s="5"/>
      <c r="AV33" s="1"/>
      <c r="AW33" s="1"/>
      <c r="AX33" s="1"/>
      <c r="AY33" s="1"/>
      <c r="AZ33" s="1"/>
      <c r="BA33" s="1"/>
      <c r="BB33" s="3">
        <f t="shared" si="13"/>
        <v>0</v>
      </c>
    </row>
    <row r="34" spans="1:54" ht="15.75" customHeight="1" x14ac:dyDescent="0.35">
      <c r="A34" s="37">
        <v>25</v>
      </c>
      <c r="B34" s="38"/>
      <c r="C34" s="38"/>
      <c r="D34" s="38"/>
      <c r="E34" s="39" t="s">
        <v>66</v>
      </c>
      <c r="F34" s="54" t="s">
        <v>66</v>
      </c>
      <c r="G34" s="40" t="s">
        <v>66</v>
      </c>
      <c r="H34" s="41" t="s">
        <v>66</v>
      </c>
      <c r="I34" s="42"/>
      <c r="J34" s="42"/>
      <c r="K34" s="43"/>
      <c r="L34" s="43"/>
      <c r="M34" s="43"/>
      <c r="N34" s="44"/>
      <c r="O34" s="43"/>
      <c r="P34" s="43"/>
      <c r="Q34" s="43"/>
      <c r="R34" s="43"/>
      <c r="S34" s="43"/>
      <c r="T34" s="43"/>
      <c r="U34" s="44"/>
      <c r="V34" s="43"/>
      <c r="W34" s="42"/>
      <c r="X34" s="42"/>
      <c r="Y34" s="43"/>
      <c r="Z34" s="43"/>
      <c r="AA34" s="43"/>
      <c r="AB34" s="43"/>
      <c r="AC34" s="43"/>
      <c r="AD34" s="43"/>
      <c r="AE34" s="45"/>
      <c r="AF34" s="46"/>
      <c r="AG34" s="46"/>
      <c r="AH34" s="47">
        <f t="shared" si="0"/>
        <v>28</v>
      </c>
      <c r="AI34" s="48">
        <f t="shared" si="1"/>
        <v>1</v>
      </c>
      <c r="AJ34" s="49">
        <f t="shared" si="2"/>
        <v>0</v>
      </c>
      <c r="AK34" s="55">
        <f t="shared" si="12"/>
        <v>0</v>
      </c>
      <c r="AL34" s="51">
        <f t="shared" si="3"/>
        <v>0</v>
      </c>
      <c r="AM34" s="51">
        <f t="shared" si="4"/>
        <v>0</v>
      </c>
      <c r="AN34" s="51">
        <f t="shared" si="5"/>
        <v>0</v>
      </c>
      <c r="AO34" s="52">
        <f t="shared" si="6"/>
        <v>0</v>
      </c>
      <c r="AP34" s="52">
        <f t="shared" si="7"/>
        <v>0</v>
      </c>
      <c r="AQ34" s="52">
        <f t="shared" si="8"/>
        <v>0</v>
      </c>
      <c r="AR34" s="53">
        <f t="shared" si="9"/>
        <v>0</v>
      </c>
      <c r="AS34" s="53">
        <f t="shared" si="10"/>
        <v>0</v>
      </c>
      <c r="AT34" s="53">
        <f t="shared" si="11"/>
        <v>0</v>
      </c>
      <c r="AU34" s="5"/>
      <c r="AV34" s="1"/>
      <c r="AW34" s="1"/>
      <c r="AX34" s="1"/>
      <c r="AY34" s="1"/>
      <c r="AZ34" s="1"/>
      <c r="BA34" s="1"/>
      <c r="BB34" s="3">
        <f t="shared" si="13"/>
        <v>0</v>
      </c>
    </row>
    <row r="35" spans="1:54" ht="15.75" customHeight="1" x14ac:dyDescent="0.35">
      <c r="A35" s="37">
        <v>26</v>
      </c>
      <c r="B35" s="38"/>
      <c r="C35" s="38"/>
      <c r="D35" s="38"/>
      <c r="E35" s="39" t="s">
        <v>66</v>
      </c>
      <c r="F35" s="54" t="s">
        <v>66</v>
      </c>
      <c r="G35" s="40" t="s">
        <v>66</v>
      </c>
      <c r="H35" s="41" t="s">
        <v>66</v>
      </c>
      <c r="I35" s="42"/>
      <c r="J35" s="42"/>
      <c r="K35" s="43"/>
      <c r="L35" s="43"/>
      <c r="M35" s="43"/>
      <c r="N35" s="44"/>
      <c r="O35" s="43"/>
      <c r="P35" s="43"/>
      <c r="Q35" s="43"/>
      <c r="R35" s="43"/>
      <c r="S35" s="43"/>
      <c r="T35" s="43"/>
      <c r="U35" s="44"/>
      <c r="V35" s="43"/>
      <c r="W35" s="42"/>
      <c r="X35" s="42"/>
      <c r="Y35" s="43"/>
      <c r="Z35" s="43"/>
      <c r="AA35" s="43"/>
      <c r="AB35" s="43"/>
      <c r="AC35" s="43"/>
      <c r="AD35" s="43"/>
      <c r="AE35" s="45"/>
      <c r="AF35" s="46"/>
      <c r="AG35" s="46"/>
      <c r="AH35" s="47">
        <f t="shared" si="0"/>
        <v>28</v>
      </c>
      <c r="AI35" s="48">
        <f t="shared" si="1"/>
        <v>1</v>
      </c>
      <c r="AJ35" s="49">
        <f t="shared" si="2"/>
        <v>0</v>
      </c>
      <c r="AK35" s="55">
        <f t="shared" si="12"/>
        <v>0</v>
      </c>
      <c r="AL35" s="51">
        <f t="shared" si="3"/>
        <v>0</v>
      </c>
      <c r="AM35" s="51">
        <f t="shared" si="4"/>
        <v>0</v>
      </c>
      <c r="AN35" s="51">
        <f t="shared" si="5"/>
        <v>0</v>
      </c>
      <c r="AO35" s="52">
        <f t="shared" si="6"/>
        <v>0</v>
      </c>
      <c r="AP35" s="52">
        <f t="shared" si="7"/>
        <v>0</v>
      </c>
      <c r="AQ35" s="52">
        <f t="shared" si="8"/>
        <v>0</v>
      </c>
      <c r="AR35" s="53">
        <f t="shared" si="9"/>
        <v>0</v>
      </c>
      <c r="AS35" s="53">
        <f t="shared" si="10"/>
        <v>0</v>
      </c>
      <c r="AT35" s="53">
        <f t="shared" si="11"/>
        <v>0</v>
      </c>
      <c r="AU35" s="5"/>
      <c r="AV35" s="1"/>
      <c r="AW35" s="1"/>
      <c r="AX35" s="1"/>
      <c r="AY35" s="1"/>
      <c r="AZ35" s="1"/>
      <c r="BA35" s="1"/>
      <c r="BB35" s="3">
        <f t="shared" si="13"/>
        <v>0</v>
      </c>
    </row>
    <row r="36" spans="1:54" ht="15.75" customHeight="1" x14ac:dyDescent="0.35">
      <c r="A36" s="37">
        <v>27</v>
      </c>
      <c r="B36" s="38"/>
      <c r="C36" s="38"/>
      <c r="D36" s="38"/>
      <c r="E36" s="39" t="s">
        <v>66</v>
      </c>
      <c r="F36" s="54" t="s">
        <v>66</v>
      </c>
      <c r="G36" s="40" t="s">
        <v>66</v>
      </c>
      <c r="H36" s="41" t="s">
        <v>66</v>
      </c>
      <c r="I36" s="42"/>
      <c r="J36" s="42"/>
      <c r="K36" s="43"/>
      <c r="L36" s="43"/>
      <c r="M36" s="43"/>
      <c r="N36" s="44"/>
      <c r="O36" s="43"/>
      <c r="P36" s="43"/>
      <c r="Q36" s="43"/>
      <c r="R36" s="43"/>
      <c r="S36" s="43"/>
      <c r="T36" s="43"/>
      <c r="U36" s="44"/>
      <c r="V36" s="43"/>
      <c r="W36" s="42"/>
      <c r="X36" s="42"/>
      <c r="Y36" s="43"/>
      <c r="Z36" s="43"/>
      <c r="AA36" s="43"/>
      <c r="AB36" s="43"/>
      <c r="AC36" s="43"/>
      <c r="AD36" s="43"/>
      <c r="AE36" s="45"/>
      <c r="AF36" s="46"/>
      <c r="AG36" s="46"/>
      <c r="AH36" s="47">
        <f t="shared" si="0"/>
        <v>28</v>
      </c>
      <c r="AI36" s="48">
        <f t="shared" si="1"/>
        <v>1</v>
      </c>
      <c r="AJ36" s="49">
        <f t="shared" si="2"/>
        <v>0</v>
      </c>
      <c r="AK36" s="55">
        <f t="shared" si="12"/>
        <v>0</v>
      </c>
      <c r="AL36" s="51">
        <f t="shared" si="3"/>
        <v>0</v>
      </c>
      <c r="AM36" s="51">
        <f t="shared" si="4"/>
        <v>0</v>
      </c>
      <c r="AN36" s="51">
        <f t="shared" si="5"/>
        <v>0</v>
      </c>
      <c r="AO36" s="52">
        <f t="shared" si="6"/>
        <v>0</v>
      </c>
      <c r="AP36" s="52">
        <f t="shared" si="7"/>
        <v>0</v>
      </c>
      <c r="AQ36" s="52">
        <f t="shared" si="8"/>
        <v>0</v>
      </c>
      <c r="AR36" s="53">
        <f t="shared" si="9"/>
        <v>0</v>
      </c>
      <c r="AS36" s="53">
        <f t="shared" si="10"/>
        <v>0</v>
      </c>
      <c r="AT36" s="53">
        <f t="shared" si="11"/>
        <v>0</v>
      </c>
      <c r="AU36" s="5"/>
      <c r="AV36" s="1"/>
      <c r="AW36" s="1"/>
      <c r="AX36" s="1"/>
      <c r="AY36" s="1"/>
      <c r="AZ36" s="1"/>
      <c r="BA36" s="1"/>
      <c r="BB36" s="3">
        <f t="shared" si="13"/>
        <v>0</v>
      </c>
    </row>
    <row r="37" spans="1:54" ht="15.75" customHeight="1" x14ac:dyDescent="0.35">
      <c r="A37" s="37">
        <v>28</v>
      </c>
      <c r="B37" s="38"/>
      <c r="C37" s="38"/>
      <c r="D37" s="38"/>
      <c r="E37" s="39" t="s">
        <v>66</v>
      </c>
      <c r="F37" s="54" t="s">
        <v>66</v>
      </c>
      <c r="G37" s="40" t="s">
        <v>66</v>
      </c>
      <c r="H37" s="41" t="s">
        <v>66</v>
      </c>
      <c r="I37" s="42"/>
      <c r="J37" s="42"/>
      <c r="K37" s="43"/>
      <c r="L37" s="43"/>
      <c r="M37" s="43"/>
      <c r="N37" s="44"/>
      <c r="O37" s="43"/>
      <c r="P37" s="43"/>
      <c r="Q37" s="43"/>
      <c r="R37" s="43"/>
      <c r="S37" s="43"/>
      <c r="T37" s="43"/>
      <c r="U37" s="44"/>
      <c r="V37" s="43"/>
      <c r="W37" s="42"/>
      <c r="X37" s="42"/>
      <c r="Y37" s="43"/>
      <c r="Z37" s="43"/>
      <c r="AA37" s="43"/>
      <c r="AB37" s="43"/>
      <c r="AC37" s="43"/>
      <c r="AD37" s="43"/>
      <c r="AE37" s="45"/>
      <c r="AF37" s="46"/>
      <c r="AG37" s="46"/>
      <c r="AH37" s="47">
        <f t="shared" si="0"/>
        <v>28</v>
      </c>
      <c r="AI37" s="48">
        <f t="shared" si="1"/>
        <v>1</v>
      </c>
      <c r="AJ37" s="49">
        <f t="shared" si="2"/>
        <v>0</v>
      </c>
      <c r="AK37" s="55">
        <f t="shared" si="12"/>
        <v>0</v>
      </c>
      <c r="AL37" s="51">
        <f t="shared" si="3"/>
        <v>0</v>
      </c>
      <c r="AM37" s="51">
        <f t="shared" si="4"/>
        <v>0</v>
      </c>
      <c r="AN37" s="51">
        <f t="shared" si="5"/>
        <v>0</v>
      </c>
      <c r="AO37" s="52">
        <f t="shared" si="6"/>
        <v>0</v>
      </c>
      <c r="AP37" s="52">
        <f t="shared" si="7"/>
        <v>0</v>
      </c>
      <c r="AQ37" s="52">
        <f t="shared" si="8"/>
        <v>0</v>
      </c>
      <c r="AR37" s="53">
        <f t="shared" si="9"/>
        <v>0</v>
      </c>
      <c r="AS37" s="53">
        <f t="shared" si="10"/>
        <v>0</v>
      </c>
      <c r="AT37" s="53">
        <f t="shared" si="11"/>
        <v>0</v>
      </c>
      <c r="AU37" s="5"/>
      <c r="AV37" s="1"/>
      <c r="AW37" s="1"/>
      <c r="AX37" s="1"/>
      <c r="AY37" s="1"/>
      <c r="AZ37" s="1"/>
      <c r="BA37" s="1"/>
      <c r="BB37" s="3">
        <f t="shared" si="13"/>
        <v>0</v>
      </c>
    </row>
    <row r="38" spans="1:54" ht="15.75" customHeight="1" x14ac:dyDescent="0.35">
      <c r="A38" s="37">
        <v>29</v>
      </c>
      <c r="B38" s="38"/>
      <c r="C38" s="38"/>
      <c r="D38" s="38"/>
      <c r="E38" s="39" t="s">
        <v>66</v>
      </c>
      <c r="F38" s="54" t="s">
        <v>66</v>
      </c>
      <c r="G38" s="40" t="s">
        <v>66</v>
      </c>
      <c r="H38" s="41" t="s">
        <v>66</v>
      </c>
      <c r="I38" s="42"/>
      <c r="J38" s="42"/>
      <c r="K38" s="43"/>
      <c r="L38" s="43"/>
      <c r="M38" s="43"/>
      <c r="N38" s="44"/>
      <c r="O38" s="43"/>
      <c r="P38" s="43"/>
      <c r="Q38" s="43"/>
      <c r="R38" s="43"/>
      <c r="S38" s="43"/>
      <c r="T38" s="43"/>
      <c r="U38" s="44"/>
      <c r="V38" s="43"/>
      <c r="W38" s="42"/>
      <c r="X38" s="42"/>
      <c r="Y38" s="43"/>
      <c r="Z38" s="43"/>
      <c r="AA38" s="43"/>
      <c r="AB38" s="43"/>
      <c r="AC38" s="43"/>
      <c r="AD38" s="43"/>
      <c r="AE38" s="45"/>
      <c r="AF38" s="46"/>
      <c r="AG38" s="46"/>
      <c r="AH38" s="47">
        <f t="shared" si="0"/>
        <v>28</v>
      </c>
      <c r="AI38" s="48">
        <f t="shared" si="1"/>
        <v>1</v>
      </c>
      <c r="AJ38" s="49">
        <f t="shared" si="2"/>
        <v>0</v>
      </c>
      <c r="AK38" s="55">
        <f t="shared" si="12"/>
        <v>0</v>
      </c>
      <c r="AL38" s="51">
        <f t="shared" si="3"/>
        <v>0</v>
      </c>
      <c r="AM38" s="51">
        <f t="shared" si="4"/>
        <v>0</v>
      </c>
      <c r="AN38" s="51">
        <f t="shared" si="5"/>
        <v>0</v>
      </c>
      <c r="AO38" s="52">
        <f t="shared" si="6"/>
        <v>0</v>
      </c>
      <c r="AP38" s="52">
        <f t="shared" si="7"/>
        <v>0</v>
      </c>
      <c r="AQ38" s="52">
        <f t="shared" si="8"/>
        <v>0</v>
      </c>
      <c r="AR38" s="53">
        <f t="shared" si="9"/>
        <v>0</v>
      </c>
      <c r="AS38" s="53">
        <f t="shared" si="10"/>
        <v>0</v>
      </c>
      <c r="AT38" s="53">
        <f t="shared" si="11"/>
        <v>0</v>
      </c>
      <c r="AU38" s="5"/>
      <c r="AV38" s="1"/>
      <c r="AW38" s="1"/>
      <c r="AX38" s="1"/>
      <c r="AY38" s="1"/>
      <c r="AZ38" s="1"/>
      <c r="BA38" s="1"/>
      <c r="BB38" s="3">
        <f t="shared" si="13"/>
        <v>0</v>
      </c>
    </row>
    <row r="39" spans="1:54" ht="15.75" customHeight="1" x14ac:dyDescent="0.35">
      <c r="A39" s="37">
        <v>30</v>
      </c>
      <c r="B39" s="38"/>
      <c r="C39" s="38"/>
      <c r="D39" s="38"/>
      <c r="E39" s="39" t="s">
        <v>66</v>
      </c>
      <c r="F39" s="54" t="s">
        <v>66</v>
      </c>
      <c r="G39" s="40" t="s">
        <v>66</v>
      </c>
      <c r="H39" s="41" t="s">
        <v>66</v>
      </c>
      <c r="I39" s="42"/>
      <c r="J39" s="42"/>
      <c r="K39" s="43"/>
      <c r="L39" s="43"/>
      <c r="M39" s="43"/>
      <c r="N39" s="44"/>
      <c r="O39" s="43"/>
      <c r="P39" s="43"/>
      <c r="Q39" s="43"/>
      <c r="R39" s="43"/>
      <c r="S39" s="43"/>
      <c r="T39" s="43"/>
      <c r="U39" s="44"/>
      <c r="V39" s="43"/>
      <c r="W39" s="42"/>
      <c r="X39" s="42"/>
      <c r="Y39" s="43"/>
      <c r="Z39" s="43"/>
      <c r="AA39" s="43"/>
      <c r="AB39" s="43"/>
      <c r="AC39" s="43"/>
      <c r="AD39" s="43"/>
      <c r="AE39" s="45"/>
      <c r="AF39" s="46"/>
      <c r="AG39" s="46"/>
      <c r="AH39" s="47">
        <f t="shared" si="0"/>
        <v>28</v>
      </c>
      <c r="AI39" s="48">
        <f t="shared" si="1"/>
        <v>1</v>
      </c>
      <c r="AJ39" s="49">
        <f t="shared" si="2"/>
        <v>0</v>
      </c>
      <c r="AK39" s="55">
        <f t="shared" si="12"/>
        <v>0</v>
      </c>
      <c r="AL39" s="51">
        <f t="shared" si="3"/>
        <v>0</v>
      </c>
      <c r="AM39" s="51">
        <f t="shared" si="4"/>
        <v>0</v>
      </c>
      <c r="AN39" s="51">
        <f t="shared" si="5"/>
        <v>0</v>
      </c>
      <c r="AO39" s="52">
        <f t="shared" si="6"/>
        <v>0</v>
      </c>
      <c r="AP39" s="52">
        <f t="shared" si="7"/>
        <v>0</v>
      </c>
      <c r="AQ39" s="52">
        <f t="shared" si="8"/>
        <v>0</v>
      </c>
      <c r="AR39" s="53">
        <f t="shared" si="9"/>
        <v>0</v>
      </c>
      <c r="AS39" s="53">
        <f t="shared" si="10"/>
        <v>0</v>
      </c>
      <c r="AT39" s="53">
        <f t="shared" si="11"/>
        <v>0</v>
      </c>
      <c r="AU39" s="5"/>
      <c r="AV39" s="1"/>
      <c r="AW39" s="1"/>
      <c r="AX39" s="1"/>
      <c r="AY39" s="1"/>
      <c r="AZ39" s="1"/>
      <c r="BA39" s="1"/>
      <c r="BB39" s="3">
        <f t="shared" si="13"/>
        <v>0</v>
      </c>
    </row>
    <row r="40" spans="1:54" ht="15.75" customHeight="1" x14ac:dyDescent="0.35">
      <c r="A40" s="37">
        <v>31</v>
      </c>
      <c r="B40" s="38"/>
      <c r="C40" s="38"/>
      <c r="D40" s="38"/>
      <c r="E40" s="39" t="s">
        <v>66</v>
      </c>
      <c r="F40" s="54" t="s">
        <v>66</v>
      </c>
      <c r="G40" s="40" t="s">
        <v>66</v>
      </c>
      <c r="H40" s="41" t="s">
        <v>66</v>
      </c>
      <c r="I40" s="42"/>
      <c r="J40" s="42"/>
      <c r="K40" s="43"/>
      <c r="L40" s="43"/>
      <c r="M40" s="43"/>
      <c r="N40" s="44"/>
      <c r="O40" s="43"/>
      <c r="P40" s="43"/>
      <c r="Q40" s="43"/>
      <c r="R40" s="43"/>
      <c r="S40" s="43"/>
      <c r="T40" s="43"/>
      <c r="U40" s="44"/>
      <c r="V40" s="43"/>
      <c r="W40" s="42"/>
      <c r="X40" s="42"/>
      <c r="Y40" s="43"/>
      <c r="Z40" s="43"/>
      <c r="AA40" s="43"/>
      <c r="AB40" s="43"/>
      <c r="AC40" s="43"/>
      <c r="AD40" s="43"/>
      <c r="AE40" s="45"/>
      <c r="AF40" s="46"/>
      <c r="AG40" s="46"/>
      <c r="AH40" s="47">
        <f t="shared" si="0"/>
        <v>28</v>
      </c>
      <c r="AI40" s="48">
        <f t="shared" si="1"/>
        <v>1</v>
      </c>
      <c r="AJ40" s="49">
        <f t="shared" si="2"/>
        <v>0</v>
      </c>
      <c r="AK40" s="55">
        <f t="shared" si="12"/>
        <v>0</v>
      </c>
      <c r="AL40" s="51">
        <f t="shared" si="3"/>
        <v>0</v>
      </c>
      <c r="AM40" s="51">
        <f t="shared" si="4"/>
        <v>0</v>
      </c>
      <c r="AN40" s="51">
        <f t="shared" si="5"/>
        <v>0</v>
      </c>
      <c r="AO40" s="52">
        <f t="shared" si="6"/>
        <v>0</v>
      </c>
      <c r="AP40" s="52">
        <f t="shared" si="7"/>
        <v>0</v>
      </c>
      <c r="AQ40" s="52">
        <f t="shared" si="8"/>
        <v>0</v>
      </c>
      <c r="AR40" s="53">
        <f t="shared" si="9"/>
        <v>0</v>
      </c>
      <c r="AS40" s="53">
        <f t="shared" si="10"/>
        <v>0</v>
      </c>
      <c r="AT40" s="53">
        <f t="shared" si="11"/>
        <v>0</v>
      </c>
      <c r="AU40" s="5"/>
      <c r="AV40" s="1"/>
      <c r="AW40" s="1"/>
      <c r="AX40" s="1"/>
      <c r="AY40" s="1"/>
      <c r="AZ40" s="1"/>
      <c r="BA40" s="1"/>
      <c r="BB40" s="3">
        <f t="shared" si="13"/>
        <v>0</v>
      </c>
    </row>
    <row r="41" spans="1:54" ht="15.75" customHeight="1" x14ac:dyDescent="0.35">
      <c r="A41" s="37">
        <v>32</v>
      </c>
      <c r="B41" s="38"/>
      <c r="C41" s="38"/>
      <c r="D41" s="38"/>
      <c r="E41" s="39" t="s">
        <v>66</v>
      </c>
      <c r="F41" s="54" t="s">
        <v>66</v>
      </c>
      <c r="G41" s="40" t="s">
        <v>66</v>
      </c>
      <c r="H41" s="41" t="s">
        <v>66</v>
      </c>
      <c r="I41" s="42"/>
      <c r="J41" s="42"/>
      <c r="K41" s="43"/>
      <c r="L41" s="43"/>
      <c r="M41" s="43"/>
      <c r="N41" s="44"/>
      <c r="O41" s="43"/>
      <c r="P41" s="43"/>
      <c r="Q41" s="43"/>
      <c r="R41" s="43"/>
      <c r="S41" s="43"/>
      <c r="T41" s="43"/>
      <c r="U41" s="44"/>
      <c r="V41" s="43"/>
      <c r="W41" s="42"/>
      <c r="X41" s="42"/>
      <c r="Y41" s="43"/>
      <c r="Z41" s="43"/>
      <c r="AA41" s="43"/>
      <c r="AB41" s="43"/>
      <c r="AC41" s="43"/>
      <c r="AD41" s="43"/>
      <c r="AE41" s="45"/>
      <c r="AF41" s="46"/>
      <c r="AG41" s="46"/>
      <c r="AH41" s="47">
        <f t="shared" si="0"/>
        <v>28</v>
      </c>
      <c r="AI41" s="48">
        <f t="shared" si="1"/>
        <v>1</v>
      </c>
      <c r="AJ41" s="49">
        <f t="shared" si="2"/>
        <v>0</v>
      </c>
      <c r="AK41" s="55">
        <f t="shared" si="12"/>
        <v>0</v>
      </c>
      <c r="AL41" s="51">
        <f t="shared" si="3"/>
        <v>0</v>
      </c>
      <c r="AM41" s="51">
        <f t="shared" si="4"/>
        <v>0</v>
      </c>
      <c r="AN41" s="51">
        <f t="shared" si="5"/>
        <v>0</v>
      </c>
      <c r="AO41" s="52">
        <f t="shared" si="6"/>
        <v>0</v>
      </c>
      <c r="AP41" s="52">
        <f t="shared" si="7"/>
        <v>0</v>
      </c>
      <c r="AQ41" s="52">
        <f t="shared" si="8"/>
        <v>0</v>
      </c>
      <c r="AR41" s="53">
        <f t="shared" si="9"/>
        <v>0</v>
      </c>
      <c r="AS41" s="53">
        <f t="shared" si="10"/>
        <v>0</v>
      </c>
      <c r="AT41" s="53">
        <f t="shared" si="11"/>
        <v>0</v>
      </c>
      <c r="AU41" s="5"/>
      <c r="AV41" s="1"/>
      <c r="AW41" s="1"/>
      <c r="AX41" s="1"/>
      <c r="AY41" s="1"/>
      <c r="AZ41" s="1"/>
      <c r="BA41" s="1"/>
      <c r="BB41" s="3">
        <f t="shared" si="13"/>
        <v>0</v>
      </c>
    </row>
    <row r="42" spans="1:54" ht="15.75" customHeight="1" x14ac:dyDescent="0.35">
      <c r="A42" s="37">
        <v>33</v>
      </c>
      <c r="B42" s="38"/>
      <c r="C42" s="38"/>
      <c r="D42" s="38"/>
      <c r="E42" s="39" t="s">
        <v>66</v>
      </c>
      <c r="F42" s="54" t="s">
        <v>66</v>
      </c>
      <c r="G42" s="40" t="s">
        <v>66</v>
      </c>
      <c r="H42" s="41" t="s">
        <v>66</v>
      </c>
      <c r="I42" s="42"/>
      <c r="J42" s="42"/>
      <c r="K42" s="43"/>
      <c r="L42" s="43"/>
      <c r="M42" s="43"/>
      <c r="N42" s="44"/>
      <c r="O42" s="43"/>
      <c r="P42" s="43"/>
      <c r="Q42" s="43"/>
      <c r="R42" s="43"/>
      <c r="S42" s="43"/>
      <c r="T42" s="43"/>
      <c r="U42" s="44"/>
      <c r="V42" s="43"/>
      <c r="W42" s="42"/>
      <c r="X42" s="42"/>
      <c r="Y42" s="43"/>
      <c r="Z42" s="43"/>
      <c r="AA42" s="43"/>
      <c r="AB42" s="43"/>
      <c r="AC42" s="43"/>
      <c r="AD42" s="43"/>
      <c r="AE42" s="45"/>
      <c r="AF42" s="46"/>
      <c r="AG42" s="46"/>
      <c r="AH42" s="47">
        <f t="shared" si="0"/>
        <v>28</v>
      </c>
      <c r="AI42" s="48">
        <f t="shared" si="1"/>
        <v>1</v>
      </c>
      <c r="AJ42" s="49">
        <f t="shared" si="2"/>
        <v>0</v>
      </c>
      <c r="AK42" s="55">
        <f t="shared" si="12"/>
        <v>0</v>
      </c>
      <c r="AL42" s="51">
        <f t="shared" si="3"/>
        <v>0</v>
      </c>
      <c r="AM42" s="51">
        <f t="shared" si="4"/>
        <v>0</v>
      </c>
      <c r="AN42" s="51">
        <f t="shared" si="5"/>
        <v>0</v>
      </c>
      <c r="AO42" s="52">
        <f t="shared" si="6"/>
        <v>0</v>
      </c>
      <c r="AP42" s="52">
        <f t="shared" si="7"/>
        <v>0</v>
      </c>
      <c r="AQ42" s="52">
        <f t="shared" si="8"/>
        <v>0</v>
      </c>
      <c r="AR42" s="53">
        <f t="shared" si="9"/>
        <v>0</v>
      </c>
      <c r="AS42" s="53">
        <f t="shared" si="10"/>
        <v>0</v>
      </c>
      <c r="AT42" s="53">
        <f t="shared" si="11"/>
        <v>0</v>
      </c>
      <c r="AU42" s="5"/>
      <c r="AV42" s="1"/>
      <c r="AW42" s="1"/>
      <c r="AX42" s="1"/>
      <c r="AY42" s="1"/>
      <c r="AZ42" s="1"/>
      <c r="BA42" s="1"/>
      <c r="BB42" s="3">
        <f t="shared" si="13"/>
        <v>0</v>
      </c>
    </row>
    <row r="43" spans="1:54" ht="15.75" customHeight="1" x14ac:dyDescent="0.35">
      <c r="A43" s="37">
        <v>34</v>
      </c>
      <c r="B43" s="38"/>
      <c r="C43" s="38"/>
      <c r="D43" s="38"/>
      <c r="E43" s="39" t="s">
        <v>66</v>
      </c>
      <c r="F43" s="54" t="s">
        <v>66</v>
      </c>
      <c r="G43" s="40" t="s">
        <v>66</v>
      </c>
      <c r="H43" s="41" t="s">
        <v>66</v>
      </c>
      <c r="I43" s="42"/>
      <c r="J43" s="42"/>
      <c r="K43" s="43"/>
      <c r="L43" s="43"/>
      <c r="M43" s="43"/>
      <c r="N43" s="44"/>
      <c r="O43" s="43"/>
      <c r="P43" s="43"/>
      <c r="Q43" s="43"/>
      <c r="R43" s="43"/>
      <c r="S43" s="43"/>
      <c r="T43" s="43"/>
      <c r="U43" s="44"/>
      <c r="V43" s="43"/>
      <c r="W43" s="42"/>
      <c r="X43" s="42"/>
      <c r="Y43" s="43"/>
      <c r="Z43" s="43"/>
      <c r="AA43" s="43"/>
      <c r="AB43" s="43"/>
      <c r="AC43" s="43"/>
      <c r="AD43" s="43"/>
      <c r="AE43" s="45"/>
      <c r="AF43" s="46"/>
      <c r="AG43" s="46"/>
      <c r="AH43" s="47">
        <f t="shared" si="0"/>
        <v>28</v>
      </c>
      <c r="AI43" s="48">
        <f t="shared" si="1"/>
        <v>1</v>
      </c>
      <c r="AJ43" s="49">
        <f t="shared" si="2"/>
        <v>0</v>
      </c>
      <c r="AK43" s="55">
        <f t="shared" si="12"/>
        <v>0</v>
      </c>
      <c r="AL43" s="51">
        <f t="shared" si="3"/>
        <v>0</v>
      </c>
      <c r="AM43" s="51">
        <f t="shared" si="4"/>
        <v>0</v>
      </c>
      <c r="AN43" s="51">
        <f t="shared" si="5"/>
        <v>0</v>
      </c>
      <c r="AO43" s="52">
        <f t="shared" si="6"/>
        <v>0</v>
      </c>
      <c r="AP43" s="52">
        <f t="shared" si="7"/>
        <v>0</v>
      </c>
      <c r="AQ43" s="52">
        <f t="shared" si="8"/>
        <v>0</v>
      </c>
      <c r="AR43" s="53">
        <f t="shared" si="9"/>
        <v>0</v>
      </c>
      <c r="AS43" s="53">
        <f t="shared" si="10"/>
        <v>0</v>
      </c>
      <c r="AT43" s="53">
        <f t="shared" si="11"/>
        <v>0</v>
      </c>
      <c r="AU43" s="5"/>
      <c r="AV43" s="1"/>
      <c r="AW43" s="1"/>
      <c r="AX43" s="1"/>
      <c r="AY43" s="1"/>
      <c r="AZ43" s="1"/>
      <c r="BA43" s="1"/>
      <c r="BB43" s="3">
        <f t="shared" si="13"/>
        <v>0</v>
      </c>
    </row>
    <row r="44" spans="1:54" ht="15.75" customHeight="1" x14ac:dyDescent="0.35">
      <c r="A44" s="37">
        <v>35</v>
      </c>
      <c r="B44" s="38"/>
      <c r="C44" s="38"/>
      <c r="D44" s="38"/>
      <c r="E44" s="39" t="s">
        <v>66</v>
      </c>
      <c r="F44" s="54" t="s">
        <v>66</v>
      </c>
      <c r="G44" s="40" t="s">
        <v>66</v>
      </c>
      <c r="H44" s="41" t="s">
        <v>66</v>
      </c>
      <c r="I44" s="42"/>
      <c r="J44" s="42"/>
      <c r="K44" s="43"/>
      <c r="L44" s="43"/>
      <c r="M44" s="43"/>
      <c r="N44" s="44"/>
      <c r="O44" s="43"/>
      <c r="P44" s="43"/>
      <c r="Q44" s="43"/>
      <c r="R44" s="43"/>
      <c r="S44" s="43"/>
      <c r="T44" s="43"/>
      <c r="U44" s="44"/>
      <c r="V44" s="43"/>
      <c r="W44" s="42"/>
      <c r="X44" s="42"/>
      <c r="Y44" s="43"/>
      <c r="Z44" s="43"/>
      <c r="AA44" s="43"/>
      <c r="AB44" s="43"/>
      <c r="AC44" s="43"/>
      <c r="AD44" s="43"/>
      <c r="AE44" s="45"/>
      <c r="AF44" s="46"/>
      <c r="AG44" s="46"/>
      <c r="AH44" s="47">
        <f t="shared" si="0"/>
        <v>28</v>
      </c>
      <c r="AI44" s="48">
        <f t="shared" si="1"/>
        <v>1</v>
      </c>
      <c r="AJ44" s="49">
        <f t="shared" si="2"/>
        <v>0</v>
      </c>
      <c r="AK44" s="55">
        <f t="shared" si="12"/>
        <v>0</v>
      </c>
      <c r="AL44" s="51">
        <f t="shared" si="3"/>
        <v>0</v>
      </c>
      <c r="AM44" s="51">
        <f t="shared" si="4"/>
        <v>0</v>
      </c>
      <c r="AN44" s="51">
        <f t="shared" si="5"/>
        <v>0</v>
      </c>
      <c r="AO44" s="52">
        <f t="shared" si="6"/>
        <v>0</v>
      </c>
      <c r="AP44" s="52">
        <f t="shared" si="7"/>
        <v>0</v>
      </c>
      <c r="AQ44" s="52">
        <f t="shared" si="8"/>
        <v>0</v>
      </c>
      <c r="AR44" s="53">
        <f t="shared" si="9"/>
        <v>0</v>
      </c>
      <c r="AS44" s="53">
        <f t="shared" si="10"/>
        <v>0</v>
      </c>
      <c r="AT44" s="53">
        <f t="shared" si="11"/>
        <v>0</v>
      </c>
      <c r="AU44" s="5"/>
      <c r="AV44" s="1"/>
      <c r="AW44" s="1"/>
      <c r="AX44" s="1"/>
      <c r="AY44" s="1"/>
      <c r="AZ44" s="1"/>
      <c r="BA44" s="1"/>
      <c r="BB44" s="3">
        <f t="shared" si="13"/>
        <v>0</v>
      </c>
    </row>
    <row r="45" spans="1:54" ht="15.75" customHeight="1" x14ac:dyDescent="0.35">
      <c r="A45" s="37">
        <v>36</v>
      </c>
      <c r="B45" s="38"/>
      <c r="C45" s="38"/>
      <c r="D45" s="38"/>
      <c r="E45" s="39" t="s">
        <v>66</v>
      </c>
      <c r="F45" s="54" t="s">
        <v>66</v>
      </c>
      <c r="G45" s="40" t="s">
        <v>66</v>
      </c>
      <c r="H45" s="41" t="s">
        <v>66</v>
      </c>
      <c r="I45" s="42"/>
      <c r="J45" s="42"/>
      <c r="K45" s="43"/>
      <c r="L45" s="43"/>
      <c r="M45" s="43"/>
      <c r="N45" s="44"/>
      <c r="O45" s="43"/>
      <c r="P45" s="43"/>
      <c r="Q45" s="43"/>
      <c r="R45" s="43"/>
      <c r="S45" s="43"/>
      <c r="T45" s="43"/>
      <c r="U45" s="44"/>
      <c r="V45" s="43"/>
      <c r="W45" s="42"/>
      <c r="X45" s="42"/>
      <c r="Y45" s="43"/>
      <c r="Z45" s="43"/>
      <c r="AA45" s="43"/>
      <c r="AB45" s="43"/>
      <c r="AC45" s="43"/>
      <c r="AD45" s="43"/>
      <c r="AE45" s="45"/>
      <c r="AF45" s="46"/>
      <c r="AG45" s="46"/>
      <c r="AH45" s="47">
        <f t="shared" si="0"/>
        <v>28</v>
      </c>
      <c r="AI45" s="48">
        <f t="shared" si="1"/>
        <v>1</v>
      </c>
      <c r="AJ45" s="49">
        <f t="shared" si="2"/>
        <v>0</v>
      </c>
      <c r="AK45" s="55">
        <f t="shared" si="12"/>
        <v>0</v>
      </c>
      <c r="AL45" s="51">
        <f t="shared" si="3"/>
        <v>0</v>
      </c>
      <c r="AM45" s="51">
        <f t="shared" si="4"/>
        <v>0</v>
      </c>
      <c r="AN45" s="51">
        <f t="shared" si="5"/>
        <v>0</v>
      </c>
      <c r="AO45" s="52">
        <f t="shared" si="6"/>
        <v>0</v>
      </c>
      <c r="AP45" s="52">
        <f t="shared" si="7"/>
        <v>0</v>
      </c>
      <c r="AQ45" s="52">
        <f t="shared" si="8"/>
        <v>0</v>
      </c>
      <c r="AR45" s="53">
        <f t="shared" si="9"/>
        <v>0</v>
      </c>
      <c r="AS45" s="53">
        <f t="shared" si="10"/>
        <v>0</v>
      </c>
      <c r="AT45" s="53">
        <f t="shared" si="11"/>
        <v>0</v>
      </c>
      <c r="AU45" s="5"/>
      <c r="AV45" s="1"/>
      <c r="AW45" s="1"/>
      <c r="AX45" s="1"/>
      <c r="AY45" s="1"/>
      <c r="AZ45" s="1"/>
      <c r="BA45" s="1"/>
      <c r="BB45" s="3">
        <f t="shared" si="13"/>
        <v>0</v>
      </c>
    </row>
    <row r="46" spans="1:54" ht="15.75" customHeight="1" x14ac:dyDescent="0.35">
      <c r="A46" s="37">
        <v>37</v>
      </c>
      <c r="B46" s="38"/>
      <c r="C46" s="38"/>
      <c r="D46" s="38"/>
      <c r="E46" s="39" t="s">
        <v>66</v>
      </c>
      <c r="F46" s="54" t="s">
        <v>66</v>
      </c>
      <c r="G46" s="40" t="s">
        <v>66</v>
      </c>
      <c r="H46" s="41" t="s">
        <v>66</v>
      </c>
      <c r="I46" s="42"/>
      <c r="J46" s="42"/>
      <c r="K46" s="43"/>
      <c r="L46" s="43"/>
      <c r="M46" s="43"/>
      <c r="N46" s="44"/>
      <c r="O46" s="43"/>
      <c r="P46" s="43"/>
      <c r="Q46" s="43"/>
      <c r="R46" s="43"/>
      <c r="S46" s="43"/>
      <c r="T46" s="43"/>
      <c r="U46" s="44"/>
      <c r="V46" s="43"/>
      <c r="W46" s="42"/>
      <c r="X46" s="42"/>
      <c r="Y46" s="43"/>
      <c r="Z46" s="43"/>
      <c r="AA46" s="43"/>
      <c r="AB46" s="43"/>
      <c r="AC46" s="43"/>
      <c r="AD46" s="43"/>
      <c r="AE46" s="45"/>
      <c r="AF46" s="46"/>
      <c r="AG46" s="46"/>
      <c r="AH46" s="47">
        <f t="shared" si="0"/>
        <v>28</v>
      </c>
      <c r="AI46" s="48">
        <f t="shared" si="1"/>
        <v>1</v>
      </c>
      <c r="AJ46" s="49">
        <f t="shared" si="2"/>
        <v>0</v>
      </c>
      <c r="AK46" s="55">
        <f t="shared" si="12"/>
        <v>0</v>
      </c>
      <c r="AL46" s="51">
        <f t="shared" si="3"/>
        <v>0</v>
      </c>
      <c r="AM46" s="51">
        <f t="shared" si="4"/>
        <v>0</v>
      </c>
      <c r="AN46" s="51">
        <f t="shared" si="5"/>
        <v>0</v>
      </c>
      <c r="AO46" s="52">
        <f t="shared" si="6"/>
        <v>0</v>
      </c>
      <c r="AP46" s="52">
        <f t="shared" si="7"/>
        <v>0</v>
      </c>
      <c r="AQ46" s="52">
        <f t="shared" si="8"/>
        <v>0</v>
      </c>
      <c r="AR46" s="53">
        <f t="shared" si="9"/>
        <v>0</v>
      </c>
      <c r="AS46" s="53">
        <f t="shared" si="10"/>
        <v>0</v>
      </c>
      <c r="AT46" s="53">
        <f t="shared" si="11"/>
        <v>0</v>
      </c>
      <c r="AU46" s="5"/>
      <c r="AV46" s="1"/>
      <c r="AW46" s="1"/>
      <c r="AX46" s="1"/>
      <c r="AY46" s="1"/>
      <c r="AZ46" s="1"/>
      <c r="BA46" s="1"/>
      <c r="BB46" s="3">
        <f t="shared" si="13"/>
        <v>0</v>
      </c>
    </row>
    <row r="47" spans="1:54" ht="15.75" customHeight="1" x14ac:dyDescent="0.35">
      <c r="A47" s="37">
        <v>38</v>
      </c>
      <c r="B47" s="38"/>
      <c r="C47" s="38"/>
      <c r="D47" s="38"/>
      <c r="E47" s="39" t="s">
        <v>66</v>
      </c>
      <c r="F47" s="54" t="s">
        <v>66</v>
      </c>
      <c r="G47" s="40" t="s">
        <v>66</v>
      </c>
      <c r="H47" s="41" t="s">
        <v>66</v>
      </c>
      <c r="I47" s="42"/>
      <c r="J47" s="42"/>
      <c r="K47" s="43"/>
      <c r="L47" s="43"/>
      <c r="M47" s="43"/>
      <c r="N47" s="44"/>
      <c r="O47" s="43"/>
      <c r="P47" s="43"/>
      <c r="Q47" s="43"/>
      <c r="R47" s="43"/>
      <c r="S47" s="43"/>
      <c r="T47" s="43"/>
      <c r="U47" s="44"/>
      <c r="V47" s="43"/>
      <c r="W47" s="42"/>
      <c r="X47" s="42"/>
      <c r="Y47" s="43"/>
      <c r="Z47" s="43"/>
      <c r="AA47" s="43"/>
      <c r="AB47" s="43"/>
      <c r="AC47" s="43"/>
      <c r="AD47" s="43"/>
      <c r="AE47" s="45"/>
      <c r="AF47" s="46"/>
      <c r="AG47" s="46"/>
      <c r="AH47" s="47">
        <f t="shared" si="0"/>
        <v>28</v>
      </c>
      <c r="AI47" s="48">
        <f t="shared" si="1"/>
        <v>1</v>
      </c>
      <c r="AJ47" s="49">
        <f t="shared" si="2"/>
        <v>0</v>
      </c>
      <c r="AK47" s="55">
        <f t="shared" si="12"/>
        <v>0</v>
      </c>
      <c r="AL47" s="51">
        <f t="shared" si="3"/>
        <v>0</v>
      </c>
      <c r="AM47" s="51">
        <f t="shared" si="4"/>
        <v>0</v>
      </c>
      <c r="AN47" s="51">
        <f t="shared" si="5"/>
        <v>0</v>
      </c>
      <c r="AO47" s="52">
        <f t="shared" si="6"/>
        <v>0</v>
      </c>
      <c r="AP47" s="52">
        <f t="shared" si="7"/>
        <v>0</v>
      </c>
      <c r="AQ47" s="52">
        <f t="shared" si="8"/>
        <v>0</v>
      </c>
      <c r="AR47" s="53">
        <f t="shared" si="9"/>
        <v>0</v>
      </c>
      <c r="AS47" s="53">
        <f t="shared" si="10"/>
        <v>0</v>
      </c>
      <c r="AT47" s="53">
        <f t="shared" si="11"/>
        <v>0</v>
      </c>
      <c r="AU47" s="5"/>
      <c r="AV47" s="1"/>
      <c r="AW47" s="1"/>
      <c r="AX47" s="1"/>
      <c r="AY47" s="1"/>
      <c r="AZ47" s="1"/>
      <c r="BA47" s="1"/>
      <c r="BB47" s="3">
        <f t="shared" si="13"/>
        <v>0</v>
      </c>
    </row>
    <row r="48" spans="1:54" ht="15.75" customHeight="1" x14ac:dyDescent="0.35">
      <c r="A48" s="37">
        <v>39</v>
      </c>
      <c r="B48" s="38"/>
      <c r="C48" s="38"/>
      <c r="D48" s="38"/>
      <c r="E48" s="39" t="s">
        <v>66</v>
      </c>
      <c r="F48" s="54" t="s">
        <v>66</v>
      </c>
      <c r="G48" s="40" t="s">
        <v>66</v>
      </c>
      <c r="H48" s="41" t="s">
        <v>66</v>
      </c>
      <c r="I48" s="42"/>
      <c r="J48" s="42"/>
      <c r="K48" s="43"/>
      <c r="L48" s="43"/>
      <c r="M48" s="43"/>
      <c r="N48" s="44"/>
      <c r="O48" s="43"/>
      <c r="P48" s="43"/>
      <c r="Q48" s="43"/>
      <c r="R48" s="43"/>
      <c r="S48" s="43"/>
      <c r="T48" s="43"/>
      <c r="U48" s="44"/>
      <c r="V48" s="43"/>
      <c r="W48" s="42"/>
      <c r="X48" s="42"/>
      <c r="Y48" s="43"/>
      <c r="Z48" s="43"/>
      <c r="AA48" s="43"/>
      <c r="AB48" s="43"/>
      <c r="AC48" s="43"/>
      <c r="AD48" s="43"/>
      <c r="AE48" s="45"/>
      <c r="AF48" s="46"/>
      <c r="AG48" s="46"/>
      <c r="AH48" s="47">
        <f t="shared" si="0"/>
        <v>28</v>
      </c>
      <c r="AI48" s="48">
        <f t="shared" si="1"/>
        <v>1</v>
      </c>
      <c r="AJ48" s="49">
        <f t="shared" si="2"/>
        <v>0</v>
      </c>
      <c r="AK48" s="55">
        <f t="shared" si="12"/>
        <v>0</v>
      </c>
      <c r="AL48" s="51">
        <f t="shared" si="3"/>
        <v>0</v>
      </c>
      <c r="AM48" s="51">
        <f t="shared" si="4"/>
        <v>0</v>
      </c>
      <c r="AN48" s="56">
        <f t="shared" ref="AN48:AN59" si="14">AJ48+AK48+AL48+AM48</f>
        <v>0</v>
      </c>
      <c r="AO48" s="52">
        <f t="shared" si="6"/>
        <v>0</v>
      </c>
      <c r="AP48" s="52">
        <f t="shared" si="7"/>
        <v>0</v>
      </c>
      <c r="AQ48" s="52">
        <f t="shared" si="8"/>
        <v>0</v>
      </c>
      <c r="AR48" s="53">
        <f t="shared" si="9"/>
        <v>0</v>
      </c>
      <c r="AS48" s="53">
        <f t="shared" si="10"/>
        <v>0</v>
      </c>
      <c r="AT48" s="53">
        <f t="shared" si="11"/>
        <v>0</v>
      </c>
      <c r="AU48" s="5"/>
      <c r="AV48" s="1"/>
      <c r="AW48" s="1"/>
      <c r="AX48" s="1"/>
      <c r="AY48" s="1"/>
      <c r="AZ48" s="1"/>
      <c r="BA48" s="1"/>
      <c r="BB48" s="3">
        <f t="shared" si="13"/>
        <v>0</v>
      </c>
    </row>
    <row r="49" spans="1:54" ht="15.75" customHeight="1" x14ac:dyDescent="0.35">
      <c r="A49" s="37">
        <v>40</v>
      </c>
      <c r="B49" s="38"/>
      <c r="C49" s="38"/>
      <c r="D49" s="38"/>
      <c r="E49" s="39" t="s">
        <v>66</v>
      </c>
      <c r="F49" s="54" t="s">
        <v>66</v>
      </c>
      <c r="G49" s="40" t="s">
        <v>66</v>
      </c>
      <c r="H49" s="41" t="s">
        <v>66</v>
      </c>
      <c r="I49" s="42"/>
      <c r="J49" s="42"/>
      <c r="K49" s="43"/>
      <c r="L49" s="43"/>
      <c r="M49" s="43"/>
      <c r="N49" s="44"/>
      <c r="O49" s="43"/>
      <c r="P49" s="43"/>
      <c r="Q49" s="43"/>
      <c r="R49" s="43"/>
      <c r="S49" s="43"/>
      <c r="T49" s="43"/>
      <c r="U49" s="44"/>
      <c r="V49" s="43"/>
      <c r="W49" s="42"/>
      <c r="X49" s="42"/>
      <c r="Y49" s="43"/>
      <c r="Z49" s="43"/>
      <c r="AA49" s="43"/>
      <c r="AB49" s="43"/>
      <c r="AC49" s="43"/>
      <c r="AD49" s="43"/>
      <c r="AE49" s="45"/>
      <c r="AF49" s="46"/>
      <c r="AG49" s="46"/>
      <c r="AH49" s="47">
        <f t="shared" si="0"/>
        <v>28</v>
      </c>
      <c r="AI49" s="48">
        <f t="shared" si="1"/>
        <v>1</v>
      </c>
      <c r="AJ49" s="49">
        <f t="shared" si="2"/>
        <v>0</v>
      </c>
      <c r="AK49" s="55">
        <f t="shared" si="12"/>
        <v>0</v>
      </c>
      <c r="AL49" s="51">
        <f t="shared" si="3"/>
        <v>0</v>
      </c>
      <c r="AM49" s="51">
        <f t="shared" si="4"/>
        <v>0</v>
      </c>
      <c r="AN49" s="56">
        <f t="shared" si="14"/>
        <v>0</v>
      </c>
      <c r="AO49" s="52">
        <f t="shared" si="6"/>
        <v>0</v>
      </c>
      <c r="AP49" s="52">
        <f t="shared" si="7"/>
        <v>0</v>
      </c>
      <c r="AQ49" s="52">
        <f t="shared" si="8"/>
        <v>0</v>
      </c>
      <c r="AR49" s="53">
        <f t="shared" si="9"/>
        <v>0</v>
      </c>
      <c r="AS49" s="53">
        <f t="shared" si="10"/>
        <v>0</v>
      </c>
      <c r="AT49" s="53">
        <f t="shared" si="11"/>
        <v>0</v>
      </c>
      <c r="AU49" s="5"/>
      <c r="AV49" s="1"/>
      <c r="AW49" s="1"/>
      <c r="AX49" s="1"/>
      <c r="AY49" s="1"/>
      <c r="AZ49" s="1"/>
      <c r="BA49" s="1"/>
      <c r="BB49" s="3">
        <f t="shared" si="13"/>
        <v>0</v>
      </c>
    </row>
    <row r="50" spans="1:54" ht="15.75" customHeight="1" x14ac:dyDescent="0.35">
      <c r="A50" s="37">
        <v>41</v>
      </c>
      <c r="B50" s="38"/>
      <c r="C50" s="38"/>
      <c r="D50" s="38"/>
      <c r="E50" s="39" t="s">
        <v>66</v>
      </c>
      <c r="F50" s="54" t="s">
        <v>66</v>
      </c>
      <c r="G50" s="40" t="s">
        <v>66</v>
      </c>
      <c r="H50" s="41" t="s">
        <v>66</v>
      </c>
      <c r="I50" s="42"/>
      <c r="J50" s="42"/>
      <c r="K50" s="43"/>
      <c r="L50" s="43"/>
      <c r="M50" s="43"/>
      <c r="N50" s="44"/>
      <c r="O50" s="43"/>
      <c r="P50" s="43"/>
      <c r="Q50" s="43"/>
      <c r="R50" s="43"/>
      <c r="S50" s="43"/>
      <c r="T50" s="43"/>
      <c r="U50" s="44"/>
      <c r="V50" s="43"/>
      <c r="W50" s="42"/>
      <c r="X50" s="42"/>
      <c r="Y50" s="43"/>
      <c r="Z50" s="43"/>
      <c r="AA50" s="43"/>
      <c r="AB50" s="43"/>
      <c r="AC50" s="43"/>
      <c r="AD50" s="43"/>
      <c r="AE50" s="45"/>
      <c r="AF50" s="46"/>
      <c r="AG50" s="46"/>
      <c r="AH50" s="47">
        <f t="shared" si="0"/>
        <v>28</v>
      </c>
      <c r="AI50" s="48">
        <f t="shared" si="1"/>
        <v>1</v>
      </c>
      <c r="AJ50" s="49">
        <f t="shared" si="2"/>
        <v>0</v>
      </c>
      <c r="AK50" s="55">
        <f t="shared" si="12"/>
        <v>0</v>
      </c>
      <c r="AL50" s="51">
        <f t="shared" si="3"/>
        <v>0</v>
      </c>
      <c r="AM50" s="51">
        <f t="shared" si="4"/>
        <v>0</v>
      </c>
      <c r="AN50" s="56">
        <f t="shared" si="14"/>
        <v>0</v>
      </c>
      <c r="AO50" s="52">
        <f t="shared" si="6"/>
        <v>0</v>
      </c>
      <c r="AP50" s="52">
        <f t="shared" si="7"/>
        <v>0</v>
      </c>
      <c r="AQ50" s="52">
        <f t="shared" si="8"/>
        <v>0</v>
      </c>
      <c r="AR50" s="53">
        <f t="shared" si="9"/>
        <v>0</v>
      </c>
      <c r="AS50" s="53">
        <f t="shared" si="10"/>
        <v>0</v>
      </c>
      <c r="AT50" s="53">
        <f t="shared" si="11"/>
        <v>0</v>
      </c>
      <c r="AU50" s="5"/>
      <c r="AV50" s="1"/>
      <c r="AW50" s="1"/>
      <c r="AX50" s="1"/>
      <c r="AY50" s="1"/>
      <c r="AZ50" s="1"/>
      <c r="BA50" s="1"/>
      <c r="BB50" s="3">
        <f t="shared" si="13"/>
        <v>0</v>
      </c>
    </row>
    <row r="51" spans="1:54" ht="15.75" customHeight="1" x14ac:dyDescent="0.35">
      <c r="A51" s="37">
        <v>42</v>
      </c>
      <c r="B51" s="38"/>
      <c r="C51" s="38"/>
      <c r="D51" s="38"/>
      <c r="E51" s="39" t="s">
        <v>66</v>
      </c>
      <c r="F51" s="54" t="s">
        <v>66</v>
      </c>
      <c r="G51" s="40" t="s">
        <v>66</v>
      </c>
      <c r="H51" s="41" t="s">
        <v>66</v>
      </c>
      <c r="I51" s="42"/>
      <c r="J51" s="42"/>
      <c r="K51" s="43"/>
      <c r="L51" s="43"/>
      <c r="M51" s="43"/>
      <c r="N51" s="44"/>
      <c r="O51" s="43"/>
      <c r="P51" s="43"/>
      <c r="Q51" s="43"/>
      <c r="R51" s="43"/>
      <c r="S51" s="43"/>
      <c r="T51" s="43"/>
      <c r="U51" s="44"/>
      <c r="V51" s="43"/>
      <c r="W51" s="42"/>
      <c r="X51" s="42"/>
      <c r="Y51" s="43"/>
      <c r="Z51" s="43"/>
      <c r="AA51" s="43"/>
      <c r="AB51" s="43"/>
      <c r="AC51" s="43"/>
      <c r="AD51" s="43"/>
      <c r="AE51" s="45"/>
      <c r="AF51" s="46"/>
      <c r="AG51" s="46"/>
      <c r="AH51" s="47">
        <f t="shared" si="0"/>
        <v>28</v>
      </c>
      <c r="AI51" s="48">
        <f t="shared" si="1"/>
        <v>1</v>
      </c>
      <c r="AJ51" s="49">
        <f t="shared" si="2"/>
        <v>0</v>
      </c>
      <c r="AK51" s="55">
        <f t="shared" si="12"/>
        <v>0</v>
      </c>
      <c r="AL51" s="51">
        <f t="shared" si="3"/>
        <v>0</v>
      </c>
      <c r="AM51" s="51">
        <f t="shared" si="4"/>
        <v>0</v>
      </c>
      <c r="AN51" s="56">
        <f t="shared" si="14"/>
        <v>0</v>
      </c>
      <c r="AO51" s="52">
        <f t="shared" si="6"/>
        <v>0</v>
      </c>
      <c r="AP51" s="52">
        <f t="shared" si="7"/>
        <v>0</v>
      </c>
      <c r="AQ51" s="52">
        <f t="shared" si="8"/>
        <v>0</v>
      </c>
      <c r="AR51" s="53">
        <f t="shared" si="9"/>
        <v>0</v>
      </c>
      <c r="AS51" s="53">
        <f t="shared" si="10"/>
        <v>0</v>
      </c>
      <c r="AT51" s="53">
        <f t="shared" si="11"/>
        <v>0</v>
      </c>
      <c r="AU51" s="5"/>
      <c r="AV51" s="1"/>
      <c r="AW51" s="1"/>
      <c r="AX51" s="1"/>
      <c r="AY51" s="1"/>
      <c r="AZ51" s="1"/>
      <c r="BA51" s="1"/>
      <c r="BB51" s="3">
        <f t="shared" si="13"/>
        <v>0</v>
      </c>
    </row>
    <row r="52" spans="1:54" ht="15.75" customHeight="1" x14ac:dyDescent="0.35">
      <c r="A52" s="37">
        <v>43</v>
      </c>
      <c r="B52" s="38"/>
      <c r="C52" s="38"/>
      <c r="D52" s="38"/>
      <c r="E52" s="39" t="s">
        <v>66</v>
      </c>
      <c r="F52" s="54" t="s">
        <v>66</v>
      </c>
      <c r="G52" s="40" t="s">
        <v>66</v>
      </c>
      <c r="H52" s="41" t="s">
        <v>66</v>
      </c>
      <c r="I52" s="42"/>
      <c r="J52" s="42"/>
      <c r="K52" s="43"/>
      <c r="L52" s="43"/>
      <c r="M52" s="43"/>
      <c r="N52" s="44"/>
      <c r="O52" s="43"/>
      <c r="P52" s="43"/>
      <c r="Q52" s="43"/>
      <c r="R52" s="43"/>
      <c r="S52" s="43"/>
      <c r="T52" s="43"/>
      <c r="U52" s="44"/>
      <c r="V52" s="43"/>
      <c r="W52" s="42"/>
      <c r="X52" s="42"/>
      <c r="Y52" s="43"/>
      <c r="Z52" s="43"/>
      <c r="AA52" s="43"/>
      <c r="AB52" s="43"/>
      <c r="AC52" s="43"/>
      <c r="AD52" s="43"/>
      <c r="AE52" s="45"/>
      <c r="AF52" s="46"/>
      <c r="AG52" s="46"/>
      <c r="AH52" s="47">
        <f t="shared" si="0"/>
        <v>28</v>
      </c>
      <c r="AI52" s="48">
        <f t="shared" si="1"/>
        <v>1</v>
      </c>
      <c r="AJ52" s="49">
        <f t="shared" si="2"/>
        <v>0</v>
      </c>
      <c r="AK52" s="55">
        <f t="shared" si="12"/>
        <v>0</v>
      </c>
      <c r="AL52" s="51">
        <f t="shared" si="3"/>
        <v>0</v>
      </c>
      <c r="AM52" s="51">
        <f t="shared" si="4"/>
        <v>0</v>
      </c>
      <c r="AN52" s="56">
        <f t="shared" si="14"/>
        <v>0</v>
      </c>
      <c r="AO52" s="52">
        <f t="shared" si="6"/>
        <v>0</v>
      </c>
      <c r="AP52" s="52">
        <f t="shared" si="7"/>
        <v>0</v>
      </c>
      <c r="AQ52" s="52">
        <f t="shared" si="8"/>
        <v>0</v>
      </c>
      <c r="AR52" s="53">
        <f t="shared" si="9"/>
        <v>0</v>
      </c>
      <c r="AS52" s="53">
        <f t="shared" si="10"/>
        <v>0</v>
      </c>
      <c r="AT52" s="53">
        <f t="shared" si="11"/>
        <v>0</v>
      </c>
      <c r="AU52" s="5"/>
      <c r="AV52" s="1"/>
      <c r="AW52" s="1"/>
      <c r="AX52" s="1"/>
      <c r="AY52" s="1"/>
      <c r="AZ52" s="1"/>
      <c r="BA52" s="1"/>
      <c r="BB52" s="3">
        <f t="shared" si="13"/>
        <v>0</v>
      </c>
    </row>
    <row r="53" spans="1:54" ht="15.75" customHeight="1" x14ac:dyDescent="0.35">
      <c r="A53" s="37">
        <v>44</v>
      </c>
      <c r="B53" s="38"/>
      <c r="C53" s="38"/>
      <c r="D53" s="38"/>
      <c r="E53" s="39" t="s">
        <v>66</v>
      </c>
      <c r="F53" s="54" t="s">
        <v>66</v>
      </c>
      <c r="G53" s="40" t="s">
        <v>66</v>
      </c>
      <c r="H53" s="41" t="s">
        <v>66</v>
      </c>
      <c r="I53" s="42"/>
      <c r="J53" s="42"/>
      <c r="K53" s="43"/>
      <c r="L53" s="43"/>
      <c r="M53" s="43"/>
      <c r="N53" s="44"/>
      <c r="O53" s="43"/>
      <c r="P53" s="43"/>
      <c r="Q53" s="43"/>
      <c r="R53" s="43"/>
      <c r="S53" s="43"/>
      <c r="T53" s="43"/>
      <c r="U53" s="44"/>
      <c r="V53" s="43"/>
      <c r="W53" s="42"/>
      <c r="X53" s="42"/>
      <c r="Y53" s="43"/>
      <c r="Z53" s="43"/>
      <c r="AA53" s="43"/>
      <c r="AB53" s="43"/>
      <c r="AC53" s="43"/>
      <c r="AD53" s="43"/>
      <c r="AE53" s="45"/>
      <c r="AF53" s="46"/>
      <c r="AG53" s="46"/>
      <c r="AH53" s="47">
        <f t="shared" si="0"/>
        <v>28</v>
      </c>
      <c r="AI53" s="48">
        <f t="shared" si="1"/>
        <v>1</v>
      </c>
      <c r="AJ53" s="49">
        <f t="shared" si="2"/>
        <v>0</v>
      </c>
      <c r="AK53" s="55">
        <f t="shared" si="12"/>
        <v>0</v>
      </c>
      <c r="AL53" s="51">
        <f t="shared" si="3"/>
        <v>0</v>
      </c>
      <c r="AM53" s="51">
        <f t="shared" si="4"/>
        <v>0</v>
      </c>
      <c r="AN53" s="56">
        <f t="shared" si="14"/>
        <v>0</v>
      </c>
      <c r="AO53" s="52">
        <f t="shared" si="6"/>
        <v>0</v>
      </c>
      <c r="AP53" s="52">
        <f t="shared" si="7"/>
        <v>0</v>
      </c>
      <c r="AQ53" s="52">
        <f t="shared" si="8"/>
        <v>0</v>
      </c>
      <c r="AR53" s="53">
        <f t="shared" si="9"/>
        <v>0</v>
      </c>
      <c r="AS53" s="53">
        <f t="shared" si="10"/>
        <v>0</v>
      </c>
      <c r="AT53" s="53">
        <f t="shared" si="11"/>
        <v>0</v>
      </c>
      <c r="AU53" s="5"/>
      <c r="AV53" s="1"/>
      <c r="AW53" s="1"/>
      <c r="AX53" s="1"/>
      <c r="AY53" s="1"/>
      <c r="AZ53" s="1"/>
      <c r="BA53" s="1"/>
      <c r="BB53" s="3">
        <f t="shared" si="13"/>
        <v>0</v>
      </c>
    </row>
    <row r="54" spans="1:54" ht="15.75" customHeight="1" x14ac:dyDescent="0.35">
      <c r="A54" s="37">
        <v>45</v>
      </c>
      <c r="B54" s="38"/>
      <c r="C54" s="38"/>
      <c r="D54" s="38"/>
      <c r="E54" s="39" t="s">
        <v>66</v>
      </c>
      <c r="F54" s="54" t="s">
        <v>66</v>
      </c>
      <c r="G54" s="40" t="s">
        <v>66</v>
      </c>
      <c r="H54" s="41" t="s">
        <v>66</v>
      </c>
      <c r="I54" s="42"/>
      <c r="J54" s="42"/>
      <c r="K54" s="43"/>
      <c r="L54" s="43"/>
      <c r="M54" s="43"/>
      <c r="N54" s="44"/>
      <c r="O54" s="43"/>
      <c r="P54" s="43"/>
      <c r="Q54" s="43"/>
      <c r="R54" s="43"/>
      <c r="S54" s="43"/>
      <c r="T54" s="43"/>
      <c r="U54" s="44"/>
      <c r="V54" s="43"/>
      <c r="W54" s="42"/>
      <c r="X54" s="42"/>
      <c r="Y54" s="43"/>
      <c r="Z54" s="43"/>
      <c r="AA54" s="43"/>
      <c r="AB54" s="43"/>
      <c r="AC54" s="43"/>
      <c r="AD54" s="43"/>
      <c r="AE54" s="45"/>
      <c r="AF54" s="46"/>
      <c r="AG54" s="46"/>
      <c r="AH54" s="47">
        <f t="shared" si="0"/>
        <v>28</v>
      </c>
      <c r="AI54" s="48">
        <f t="shared" si="1"/>
        <v>1</v>
      </c>
      <c r="AJ54" s="49">
        <f t="shared" si="2"/>
        <v>0</v>
      </c>
      <c r="AK54" s="55">
        <f t="shared" si="12"/>
        <v>0</v>
      </c>
      <c r="AL54" s="51">
        <f t="shared" si="3"/>
        <v>0</v>
      </c>
      <c r="AM54" s="51">
        <f t="shared" si="4"/>
        <v>0</v>
      </c>
      <c r="AN54" s="56">
        <f t="shared" si="14"/>
        <v>0</v>
      </c>
      <c r="AO54" s="52">
        <f t="shared" si="6"/>
        <v>0</v>
      </c>
      <c r="AP54" s="52">
        <f t="shared" si="7"/>
        <v>0</v>
      </c>
      <c r="AQ54" s="52">
        <f t="shared" si="8"/>
        <v>0</v>
      </c>
      <c r="AR54" s="53">
        <f t="shared" si="9"/>
        <v>0</v>
      </c>
      <c r="AS54" s="53">
        <f t="shared" si="10"/>
        <v>0</v>
      </c>
      <c r="AT54" s="53">
        <f t="shared" si="11"/>
        <v>0</v>
      </c>
      <c r="AU54" s="5"/>
      <c r="AV54" s="1"/>
      <c r="AW54" s="1"/>
      <c r="AX54" s="1"/>
      <c r="AY54" s="1"/>
      <c r="AZ54" s="1"/>
      <c r="BA54" s="1"/>
      <c r="BB54" s="3">
        <f t="shared" si="13"/>
        <v>0</v>
      </c>
    </row>
    <row r="55" spans="1:54" ht="15.75" customHeight="1" x14ac:dyDescent="0.35">
      <c r="A55" s="37">
        <v>46</v>
      </c>
      <c r="B55" s="38"/>
      <c r="C55" s="38"/>
      <c r="D55" s="38"/>
      <c r="E55" s="39" t="s">
        <v>66</v>
      </c>
      <c r="F55" s="54" t="s">
        <v>66</v>
      </c>
      <c r="G55" s="40" t="s">
        <v>66</v>
      </c>
      <c r="H55" s="41" t="s">
        <v>66</v>
      </c>
      <c r="I55" s="42"/>
      <c r="J55" s="42"/>
      <c r="K55" s="43"/>
      <c r="L55" s="43"/>
      <c r="M55" s="43"/>
      <c r="N55" s="44"/>
      <c r="O55" s="43"/>
      <c r="P55" s="43"/>
      <c r="Q55" s="43"/>
      <c r="R55" s="43"/>
      <c r="S55" s="43"/>
      <c r="T55" s="43"/>
      <c r="U55" s="44"/>
      <c r="V55" s="43"/>
      <c r="W55" s="42"/>
      <c r="X55" s="42"/>
      <c r="Y55" s="43"/>
      <c r="Z55" s="43"/>
      <c r="AA55" s="43"/>
      <c r="AB55" s="43"/>
      <c r="AC55" s="43"/>
      <c r="AD55" s="43"/>
      <c r="AE55" s="45"/>
      <c r="AF55" s="46"/>
      <c r="AG55" s="46"/>
      <c r="AH55" s="47">
        <f t="shared" si="0"/>
        <v>28</v>
      </c>
      <c r="AI55" s="48">
        <f t="shared" si="1"/>
        <v>1</v>
      </c>
      <c r="AJ55" s="49">
        <f t="shared" si="2"/>
        <v>0</v>
      </c>
      <c r="AK55" s="55">
        <f t="shared" si="12"/>
        <v>0</v>
      </c>
      <c r="AL55" s="51">
        <f t="shared" si="3"/>
        <v>0</v>
      </c>
      <c r="AM55" s="51">
        <f t="shared" si="4"/>
        <v>0</v>
      </c>
      <c r="AN55" s="56">
        <f t="shared" si="14"/>
        <v>0</v>
      </c>
      <c r="AO55" s="52">
        <f t="shared" si="6"/>
        <v>0</v>
      </c>
      <c r="AP55" s="52">
        <f t="shared" si="7"/>
        <v>0</v>
      </c>
      <c r="AQ55" s="52">
        <f t="shared" si="8"/>
        <v>0</v>
      </c>
      <c r="AR55" s="53">
        <f t="shared" si="9"/>
        <v>0</v>
      </c>
      <c r="AS55" s="53">
        <f t="shared" si="10"/>
        <v>0</v>
      </c>
      <c r="AT55" s="53">
        <f t="shared" si="11"/>
        <v>0</v>
      </c>
      <c r="AU55" s="5"/>
      <c r="AV55" s="1"/>
      <c r="AW55" s="1"/>
      <c r="AX55" s="1"/>
      <c r="AY55" s="1"/>
      <c r="AZ55" s="1"/>
      <c r="BA55" s="1"/>
      <c r="BB55" s="3">
        <f t="shared" si="13"/>
        <v>0</v>
      </c>
    </row>
    <row r="56" spans="1:54" ht="15.75" customHeight="1" x14ac:dyDescent="0.35">
      <c r="A56" s="37">
        <v>47</v>
      </c>
      <c r="B56" s="38"/>
      <c r="C56" s="38"/>
      <c r="D56" s="38"/>
      <c r="E56" s="39" t="s">
        <v>66</v>
      </c>
      <c r="F56" s="54" t="s">
        <v>66</v>
      </c>
      <c r="G56" s="40" t="s">
        <v>66</v>
      </c>
      <c r="H56" s="41" t="s">
        <v>66</v>
      </c>
      <c r="I56" s="42"/>
      <c r="J56" s="42"/>
      <c r="K56" s="43"/>
      <c r="L56" s="43"/>
      <c r="M56" s="43"/>
      <c r="N56" s="44"/>
      <c r="O56" s="43"/>
      <c r="P56" s="43"/>
      <c r="Q56" s="43"/>
      <c r="R56" s="43"/>
      <c r="S56" s="43"/>
      <c r="T56" s="43"/>
      <c r="U56" s="44"/>
      <c r="V56" s="43"/>
      <c r="W56" s="42"/>
      <c r="X56" s="42"/>
      <c r="Y56" s="43"/>
      <c r="Z56" s="43"/>
      <c r="AA56" s="43"/>
      <c r="AB56" s="43"/>
      <c r="AC56" s="43"/>
      <c r="AD56" s="43"/>
      <c r="AE56" s="45"/>
      <c r="AF56" s="46"/>
      <c r="AG56" s="46"/>
      <c r="AH56" s="47">
        <f t="shared" si="0"/>
        <v>28</v>
      </c>
      <c r="AI56" s="48">
        <f t="shared" si="1"/>
        <v>1</v>
      </c>
      <c r="AJ56" s="49">
        <f t="shared" si="2"/>
        <v>0</v>
      </c>
      <c r="AK56" s="55">
        <f t="shared" si="12"/>
        <v>0</v>
      </c>
      <c r="AL56" s="51">
        <f t="shared" si="3"/>
        <v>0</v>
      </c>
      <c r="AM56" s="51">
        <f t="shared" si="4"/>
        <v>0</v>
      </c>
      <c r="AN56" s="56">
        <f t="shared" si="14"/>
        <v>0</v>
      </c>
      <c r="AO56" s="52">
        <f t="shared" si="6"/>
        <v>0</v>
      </c>
      <c r="AP56" s="52">
        <f t="shared" si="7"/>
        <v>0</v>
      </c>
      <c r="AQ56" s="52">
        <f t="shared" si="8"/>
        <v>0</v>
      </c>
      <c r="AR56" s="53">
        <f t="shared" si="9"/>
        <v>0</v>
      </c>
      <c r="AS56" s="53">
        <f t="shared" si="10"/>
        <v>0</v>
      </c>
      <c r="AT56" s="53">
        <f t="shared" si="11"/>
        <v>0</v>
      </c>
      <c r="AU56" s="5"/>
      <c r="AV56" s="1"/>
      <c r="AW56" s="1"/>
      <c r="AX56" s="1"/>
      <c r="AY56" s="1"/>
      <c r="AZ56" s="1"/>
      <c r="BA56" s="1"/>
      <c r="BB56" s="3">
        <f t="shared" si="13"/>
        <v>0</v>
      </c>
    </row>
    <row r="57" spans="1:54" ht="15.75" customHeight="1" x14ac:dyDescent="0.35">
      <c r="A57" s="37">
        <v>48</v>
      </c>
      <c r="B57" s="38"/>
      <c r="C57" s="38"/>
      <c r="D57" s="38"/>
      <c r="E57" s="39" t="s">
        <v>66</v>
      </c>
      <c r="F57" s="54" t="s">
        <v>66</v>
      </c>
      <c r="G57" s="40" t="s">
        <v>66</v>
      </c>
      <c r="H57" s="41" t="s">
        <v>66</v>
      </c>
      <c r="I57" s="42"/>
      <c r="J57" s="42"/>
      <c r="K57" s="43"/>
      <c r="L57" s="43"/>
      <c r="M57" s="43"/>
      <c r="N57" s="44"/>
      <c r="O57" s="43"/>
      <c r="P57" s="43"/>
      <c r="Q57" s="43"/>
      <c r="R57" s="43"/>
      <c r="S57" s="43"/>
      <c r="T57" s="43"/>
      <c r="U57" s="44"/>
      <c r="V57" s="43"/>
      <c r="W57" s="42"/>
      <c r="X57" s="42"/>
      <c r="Y57" s="43"/>
      <c r="Z57" s="43"/>
      <c r="AA57" s="43"/>
      <c r="AB57" s="43"/>
      <c r="AC57" s="43"/>
      <c r="AD57" s="43"/>
      <c r="AE57" s="45"/>
      <c r="AF57" s="46"/>
      <c r="AG57" s="46"/>
      <c r="AH57" s="47">
        <f t="shared" si="0"/>
        <v>28</v>
      </c>
      <c r="AI57" s="48">
        <f t="shared" si="1"/>
        <v>1</v>
      </c>
      <c r="AJ57" s="49">
        <f t="shared" si="2"/>
        <v>0</v>
      </c>
      <c r="AK57" s="55">
        <f t="shared" si="12"/>
        <v>0</v>
      </c>
      <c r="AL57" s="51">
        <f t="shared" si="3"/>
        <v>0</v>
      </c>
      <c r="AM57" s="51">
        <f t="shared" si="4"/>
        <v>0</v>
      </c>
      <c r="AN57" s="56">
        <f t="shared" si="14"/>
        <v>0</v>
      </c>
      <c r="AO57" s="52">
        <f t="shared" si="6"/>
        <v>0</v>
      </c>
      <c r="AP57" s="52">
        <f t="shared" si="7"/>
        <v>0</v>
      </c>
      <c r="AQ57" s="52">
        <f t="shared" si="8"/>
        <v>0</v>
      </c>
      <c r="AR57" s="53">
        <f t="shared" si="9"/>
        <v>0</v>
      </c>
      <c r="AS57" s="53">
        <f t="shared" si="10"/>
        <v>0</v>
      </c>
      <c r="AT57" s="53">
        <f t="shared" si="11"/>
        <v>0</v>
      </c>
      <c r="AU57" s="5"/>
      <c r="AV57" s="1"/>
      <c r="AW57" s="1"/>
      <c r="AX57" s="1"/>
      <c r="AY57" s="1"/>
      <c r="AZ57" s="1"/>
      <c r="BA57" s="1"/>
      <c r="BB57" s="3">
        <f t="shared" si="13"/>
        <v>0</v>
      </c>
    </row>
    <row r="58" spans="1:54" ht="15.75" customHeight="1" x14ac:dyDescent="0.35">
      <c r="A58" s="37">
        <v>49</v>
      </c>
      <c r="B58" s="38"/>
      <c r="C58" s="38"/>
      <c r="D58" s="38"/>
      <c r="E58" s="39" t="s">
        <v>66</v>
      </c>
      <c r="F58" s="54" t="s">
        <v>66</v>
      </c>
      <c r="G58" s="40" t="s">
        <v>66</v>
      </c>
      <c r="H58" s="41" t="s">
        <v>66</v>
      </c>
      <c r="I58" s="42"/>
      <c r="J58" s="42"/>
      <c r="K58" s="43"/>
      <c r="L58" s="43"/>
      <c r="M58" s="43"/>
      <c r="N58" s="44"/>
      <c r="O58" s="43"/>
      <c r="P58" s="43"/>
      <c r="Q58" s="43"/>
      <c r="R58" s="43"/>
      <c r="S58" s="43"/>
      <c r="T58" s="43"/>
      <c r="U58" s="44"/>
      <c r="V58" s="43"/>
      <c r="W58" s="42"/>
      <c r="X58" s="42"/>
      <c r="Y58" s="43"/>
      <c r="Z58" s="43"/>
      <c r="AA58" s="43"/>
      <c r="AB58" s="43"/>
      <c r="AC58" s="43"/>
      <c r="AD58" s="43"/>
      <c r="AE58" s="45"/>
      <c r="AF58" s="46"/>
      <c r="AG58" s="46"/>
      <c r="AH58" s="47">
        <f t="shared" si="0"/>
        <v>28</v>
      </c>
      <c r="AI58" s="48">
        <f t="shared" si="1"/>
        <v>1</v>
      </c>
      <c r="AJ58" s="49">
        <f t="shared" si="2"/>
        <v>0</v>
      </c>
      <c r="AK58" s="55">
        <f t="shared" si="12"/>
        <v>0</v>
      </c>
      <c r="AL58" s="51">
        <f t="shared" si="3"/>
        <v>0</v>
      </c>
      <c r="AM58" s="51">
        <f t="shared" si="4"/>
        <v>0</v>
      </c>
      <c r="AN58" s="56">
        <f t="shared" si="14"/>
        <v>0</v>
      </c>
      <c r="AO58" s="52">
        <f t="shared" si="6"/>
        <v>0</v>
      </c>
      <c r="AP58" s="52">
        <f t="shared" si="7"/>
        <v>0</v>
      </c>
      <c r="AQ58" s="52">
        <f t="shared" si="8"/>
        <v>0</v>
      </c>
      <c r="AR58" s="53">
        <f t="shared" si="9"/>
        <v>0</v>
      </c>
      <c r="AS58" s="53">
        <f t="shared" si="10"/>
        <v>0</v>
      </c>
      <c r="AT58" s="53">
        <f t="shared" si="11"/>
        <v>0</v>
      </c>
      <c r="AU58" s="5"/>
      <c r="AV58" s="1"/>
      <c r="AW58" s="1"/>
      <c r="AX58" s="1"/>
      <c r="AY58" s="1"/>
      <c r="AZ58" s="1"/>
      <c r="BA58" s="1"/>
      <c r="BB58" s="3">
        <f t="shared" si="13"/>
        <v>0</v>
      </c>
    </row>
    <row r="59" spans="1:54" ht="15.75" customHeight="1" x14ac:dyDescent="0.35">
      <c r="A59" s="57">
        <v>50</v>
      </c>
      <c r="B59" s="58"/>
      <c r="C59" s="58"/>
      <c r="D59" s="58"/>
      <c r="E59" s="59" t="s">
        <v>66</v>
      </c>
      <c r="F59" s="60" t="s">
        <v>66</v>
      </c>
      <c r="G59" s="60" t="s">
        <v>66</v>
      </c>
      <c r="H59" s="61" t="s">
        <v>66</v>
      </c>
      <c r="I59" s="62"/>
      <c r="J59" s="62"/>
      <c r="K59" s="63"/>
      <c r="L59" s="63"/>
      <c r="M59" s="63"/>
      <c r="N59" s="64"/>
      <c r="O59" s="63"/>
      <c r="P59" s="63"/>
      <c r="Q59" s="63"/>
      <c r="R59" s="63"/>
      <c r="S59" s="63"/>
      <c r="T59" s="63"/>
      <c r="U59" s="64"/>
      <c r="V59" s="63"/>
      <c r="W59" s="65"/>
      <c r="X59" s="62"/>
      <c r="Y59" s="63"/>
      <c r="Z59" s="63"/>
      <c r="AA59" s="63"/>
      <c r="AB59" s="63"/>
      <c r="AC59" s="63"/>
      <c r="AD59" s="63"/>
      <c r="AE59" s="45"/>
      <c r="AF59" s="46"/>
      <c r="AG59" s="46"/>
      <c r="AH59" s="47">
        <f t="shared" si="0"/>
        <v>28</v>
      </c>
      <c r="AI59" s="48">
        <f t="shared" si="1"/>
        <v>1</v>
      </c>
      <c r="AJ59" s="49">
        <f t="shared" si="2"/>
        <v>0</v>
      </c>
      <c r="AK59" s="55">
        <f t="shared" si="12"/>
        <v>0</v>
      </c>
      <c r="AL59" s="51">
        <f t="shared" si="3"/>
        <v>0</v>
      </c>
      <c r="AM59" s="51">
        <f t="shared" si="4"/>
        <v>0</v>
      </c>
      <c r="AN59" s="56">
        <f t="shared" si="14"/>
        <v>0</v>
      </c>
      <c r="AO59" s="52">
        <f t="shared" si="6"/>
        <v>0</v>
      </c>
      <c r="AP59" s="52">
        <f t="shared" si="7"/>
        <v>0</v>
      </c>
      <c r="AQ59" s="52">
        <f t="shared" si="8"/>
        <v>0</v>
      </c>
      <c r="AR59" s="53">
        <f t="shared" si="9"/>
        <v>0</v>
      </c>
      <c r="AS59" s="53">
        <f t="shared" si="10"/>
        <v>0</v>
      </c>
      <c r="AT59" s="53">
        <f t="shared" si="11"/>
        <v>0</v>
      </c>
      <c r="AU59" s="5"/>
      <c r="AV59" s="1"/>
      <c r="AW59" s="1"/>
      <c r="AX59" s="1"/>
      <c r="AY59" s="1"/>
      <c r="AZ59" s="1"/>
      <c r="BA59" s="1"/>
      <c r="BB59" s="3">
        <f t="shared" si="13"/>
        <v>0</v>
      </c>
    </row>
    <row r="60" spans="1:5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2"/>
      <c r="AI60" s="1"/>
      <c r="AJ60" s="1"/>
      <c r="AK60" s="1"/>
      <c r="AL60" s="66"/>
      <c r="AM60" s="67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3"/>
    </row>
    <row r="61" spans="1:5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2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3"/>
    </row>
    <row r="62" spans="1:5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2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3"/>
    </row>
    <row r="63" spans="1:5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2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3"/>
    </row>
    <row r="64" spans="1:5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2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3"/>
    </row>
    <row r="65" spans="1:5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2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3"/>
    </row>
    <row r="66" spans="1:5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3"/>
    </row>
    <row r="67" spans="1:5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2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3"/>
    </row>
    <row r="68" spans="1:5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2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3"/>
    </row>
    <row r="69" spans="1:5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2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3"/>
    </row>
    <row r="70" spans="1:5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2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3"/>
    </row>
    <row r="71" spans="1:5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2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3"/>
    </row>
    <row r="72" spans="1:5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2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3"/>
    </row>
    <row r="73" spans="1:5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2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3"/>
    </row>
    <row r="74" spans="1:5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2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3"/>
    </row>
    <row r="75" spans="1:5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2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3"/>
    </row>
    <row r="76" spans="1:5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2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3"/>
    </row>
    <row r="77" spans="1:5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2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3"/>
    </row>
    <row r="78" spans="1:5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2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3"/>
    </row>
    <row r="79" spans="1:5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2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3"/>
    </row>
    <row r="80" spans="1:5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2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3"/>
    </row>
    <row r="81" spans="1:5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2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3"/>
    </row>
    <row r="82" spans="1:5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2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3"/>
    </row>
    <row r="83" spans="1:5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2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3"/>
    </row>
    <row r="84" spans="1:5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2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3"/>
    </row>
    <row r="85" spans="1:5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2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3"/>
    </row>
    <row r="86" spans="1:5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2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3"/>
    </row>
    <row r="87" spans="1:5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2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3"/>
    </row>
    <row r="88" spans="1:5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2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3"/>
    </row>
    <row r="89" spans="1:5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2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3"/>
    </row>
    <row r="90" spans="1:5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2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3"/>
    </row>
    <row r="91" spans="1:5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2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3"/>
    </row>
    <row r="92" spans="1:5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2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3"/>
    </row>
    <row r="93" spans="1:5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2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3"/>
    </row>
    <row r="94" spans="1:5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2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3"/>
    </row>
    <row r="95" spans="1:5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2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3"/>
    </row>
    <row r="96" spans="1:5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2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3"/>
    </row>
    <row r="97" spans="1:5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2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3"/>
    </row>
    <row r="98" spans="1:5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2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3"/>
    </row>
    <row r="99" spans="1:5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2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3"/>
    </row>
    <row r="100" spans="1:5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2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3"/>
    </row>
    <row r="101" spans="1:5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2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3"/>
    </row>
    <row r="102" spans="1:5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2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3"/>
    </row>
    <row r="103" spans="1:5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2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3"/>
    </row>
    <row r="104" spans="1:5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2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3"/>
    </row>
    <row r="105" spans="1:5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2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3"/>
    </row>
    <row r="106" spans="1:5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2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3"/>
    </row>
    <row r="107" spans="1:5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2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3"/>
    </row>
    <row r="108" spans="1:5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2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3"/>
    </row>
    <row r="109" spans="1:5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2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3"/>
    </row>
    <row r="110" spans="1:5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2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3"/>
    </row>
    <row r="111" spans="1:5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2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3"/>
    </row>
    <row r="112" spans="1:5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2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3"/>
    </row>
    <row r="113" spans="1:5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2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3"/>
    </row>
    <row r="114" spans="1:5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2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3"/>
    </row>
    <row r="115" spans="1:5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2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3"/>
    </row>
    <row r="116" spans="1:5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2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3"/>
    </row>
    <row r="117" spans="1:5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2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3"/>
    </row>
    <row r="118" spans="1:5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2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3"/>
    </row>
    <row r="119" spans="1:5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2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3"/>
    </row>
    <row r="120" spans="1:5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2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3"/>
    </row>
    <row r="121" spans="1:5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2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3"/>
    </row>
    <row r="122" spans="1:5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2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3"/>
    </row>
    <row r="123" spans="1:5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2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3"/>
    </row>
    <row r="124" spans="1:5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2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3"/>
    </row>
    <row r="125" spans="1:5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2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3"/>
    </row>
    <row r="126" spans="1:5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2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3"/>
    </row>
    <row r="127" spans="1:5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2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3"/>
    </row>
    <row r="128" spans="1:5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2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3"/>
    </row>
    <row r="129" spans="1:5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2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3"/>
    </row>
    <row r="130" spans="1:5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2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3"/>
    </row>
    <row r="131" spans="1:5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2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3"/>
    </row>
    <row r="132" spans="1:5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2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3"/>
    </row>
    <row r="133" spans="1:5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2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3"/>
    </row>
    <row r="134" spans="1:5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2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3"/>
    </row>
    <row r="135" spans="1:5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2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3"/>
    </row>
    <row r="136" spans="1:5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2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3"/>
    </row>
    <row r="137" spans="1:5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2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3"/>
    </row>
    <row r="138" spans="1:5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2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3"/>
    </row>
    <row r="139" spans="1:5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2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3"/>
    </row>
    <row r="140" spans="1:5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2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3"/>
    </row>
    <row r="141" spans="1:5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2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3"/>
    </row>
    <row r="142" spans="1:5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2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3"/>
    </row>
    <row r="143" spans="1:5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2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3"/>
    </row>
    <row r="144" spans="1:5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2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3"/>
    </row>
    <row r="145" spans="1:5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2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3"/>
    </row>
    <row r="146" spans="1:5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2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3"/>
    </row>
    <row r="147" spans="1:5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2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3"/>
    </row>
    <row r="148" spans="1:5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2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3"/>
    </row>
    <row r="149" spans="1:5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2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3"/>
    </row>
    <row r="150" spans="1:5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2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3"/>
    </row>
    <row r="151" spans="1:5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2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3"/>
    </row>
    <row r="152" spans="1:5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2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3"/>
    </row>
    <row r="153" spans="1:5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2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3"/>
    </row>
    <row r="154" spans="1:5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2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3"/>
    </row>
    <row r="155" spans="1:5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2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3"/>
    </row>
    <row r="156" spans="1:5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2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3"/>
    </row>
    <row r="157" spans="1:5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2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3"/>
    </row>
    <row r="158" spans="1:5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2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3"/>
    </row>
    <row r="159" spans="1:5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2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3"/>
    </row>
    <row r="160" spans="1:5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2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3"/>
    </row>
    <row r="161" spans="1:5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2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3"/>
    </row>
    <row r="162" spans="1:5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2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3"/>
    </row>
    <row r="163" spans="1:5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2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3"/>
    </row>
    <row r="164" spans="1:5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2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3"/>
    </row>
    <row r="165" spans="1:5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2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3"/>
    </row>
    <row r="166" spans="1:5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2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3"/>
    </row>
    <row r="167" spans="1:5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2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3"/>
    </row>
    <row r="168" spans="1:5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2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3"/>
    </row>
    <row r="169" spans="1:5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2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3"/>
    </row>
    <row r="170" spans="1:5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2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3"/>
    </row>
    <row r="171" spans="1:5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2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3"/>
    </row>
    <row r="172" spans="1:5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2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3"/>
    </row>
    <row r="173" spans="1:5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2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3"/>
    </row>
    <row r="174" spans="1:5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2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3"/>
    </row>
    <row r="175" spans="1:5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2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3"/>
    </row>
    <row r="176" spans="1:5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2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3"/>
    </row>
    <row r="177" spans="1:5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2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3"/>
    </row>
    <row r="178" spans="1:5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2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3"/>
    </row>
    <row r="179" spans="1:5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2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3"/>
    </row>
    <row r="180" spans="1:5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2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3"/>
    </row>
    <row r="181" spans="1:5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2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3"/>
    </row>
    <row r="182" spans="1:5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2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3"/>
    </row>
    <row r="183" spans="1:5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2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3"/>
    </row>
    <row r="184" spans="1:5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2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3"/>
    </row>
    <row r="185" spans="1:5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2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3"/>
    </row>
    <row r="186" spans="1:5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2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3"/>
    </row>
    <row r="187" spans="1:5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2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3"/>
    </row>
    <row r="188" spans="1:5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2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3"/>
    </row>
    <row r="189" spans="1:5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2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3"/>
    </row>
    <row r="190" spans="1:5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2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3"/>
    </row>
    <row r="191" spans="1:5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2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3"/>
    </row>
    <row r="192" spans="1:5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2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3"/>
    </row>
    <row r="193" spans="1:5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2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3"/>
    </row>
    <row r="194" spans="1:5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2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3"/>
    </row>
    <row r="195" spans="1:5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2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3"/>
    </row>
    <row r="196" spans="1:5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2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3"/>
    </row>
    <row r="197" spans="1:5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2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3"/>
    </row>
    <row r="198" spans="1:5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2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3"/>
    </row>
    <row r="199" spans="1:5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2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3"/>
    </row>
    <row r="200" spans="1:5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2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3"/>
    </row>
    <row r="201" spans="1:5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2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3"/>
    </row>
    <row r="202" spans="1:5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2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3"/>
    </row>
    <row r="203" spans="1:5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2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3"/>
    </row>
    <row r="204" spans="1:5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2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3"/>
    </row>
    <row r="205" spans="1:5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2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3"/>
    </row>
    <row r="206" spans="1:5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2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3"/>
    </row>
    <row r="207" spans="1:5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2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3"/>
    </row>
    <row r="208" spans="1:5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2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3"/>
    </row>
    <row r="209" spans="1:5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2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3"/>
    </row>
    <row r="210" spans="1:5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2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3"/>
    </row>
    <row r="211" spans="1:5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2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3"/>
    </row>
    <row r="212" spans="1:5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2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3"/>
    </row>
    <row r="213" spans="1:5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2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3"/>
    </row>
    <row r="214" spans="1:5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2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3"/>
    </row>
    <row r="215" spans="1:5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2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3"/>
    </row>
    <row r="216" spans="1:5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2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3"/>
    </row>
    <row r="217" spans="1:5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3"/>
    </row>
    <row r="218" spans="1:5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3"/>
    </row>
    <row r="219" spans="1:5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3"/>
    </row>
    <row r="220" spans="1:5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3"/>
    </row>
    <row r="221" spans="1:5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3"/>
    </row>
    <row r="222" spans="1:5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3"/>
    </row>
    <row r="223" spans="1:5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3"/>
    </row>
    <row r="224" spans="1:5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3"/>
    </row>
    <row r="225" spans="1:5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3"/>
    </row>
    <row r="226" spans="1:5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3"/>
    </row>
    <row r="227" spans="1:5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3"/>
    </row>
    <row r="228" spans="1:5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3"/>
    </row>
    <row r="229" spans="1:5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3"/>
    </row>
    <row r="230" spans="1:5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3"/>
    </row>
    <row r="231" spans="1:5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3"/>
    </row>
    <row r="232" spans="1:5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3"/>
    </row>
    <row r="233" spans="1:5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3"/>
    </row>
    <row r="234" spans="1:5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3"/>
    </row>
    <row r="235" spans="1:5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3"/>
    </row>
    <row r="236" spans="1:5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3"/>
    </row>
    <row r="237" spans="1:5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3"/>
    </row>
    <row r="238" spans="1:5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3"/>
    </row>
    <row r="239" spans="1:5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3"/>
    </row>
    <row r="240" spans="1:5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3"/>
    </row>
    <row r="241" spans="1:5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3"/>
    </row>
    <row r="242" spans="1:5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3"/>
    </row>
    <row r="243" spans="1:5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3"/>
    </row>
    <row r="244" spans="1:5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3"/>
    </row>
    <row r="245" spans="1:5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3"/>
    </row>
    <row r="246" spans="1:5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3"/>
    </row>
    <row r="247" spans="1:5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3"/>
    </row>
    <row r="248" spans="1:5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3"/>
    </row>
    <row r="249" spans="1:5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3"/>
    </row>
    <row r="250" spans="1:5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3"/>
    </row>
    <row r="251" spans="1:5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3"/>
    </row>
    <row r="252" spans="1:5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3"/>
    </row>
    <row r="253" spans="1:5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3"/>
    </row>
    <row r="254" spans="1:5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3"/>
    </row>
    <row r="255" spans="1:5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3"/>
    </row>
    <row r="256" spans="1:5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3"/>
    </row>
    <row r="257" spans="1:5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3"/>
    </row>
    <row r="258" spans="1:5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3"/>
    </row>
    <row r="259" spans="1:5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3"/>
    </row>
    <row r="260" spans="1:5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3"/>
    </row>
    <row r="261" spans="1:5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3"/>
    </row>
    <row r="262" spans="1:5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3"/>
    </row>
    <row r="263" spans="1:5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3"/>
    </row>
    <row r="264" spans="1:5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3"/>
    </row>
    <row r="265" spans="1:5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3"/>
    </row>
    <row r="266" spans="1:5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3"/>
    </row>
    <row r="267" spans="1:5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3"/>
    </row>
    <row r="268" spans="1:5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3"/>
    </row>
    <row r="269" spans="1:5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3"/>
    </row>
    <row r="270" spans="1:5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3"/>
    </row>
    <row r="271" spans="1:5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3"/>
    </row>
    <row r="272" spans="1:5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3"/>
    </row>
    <row r="273" spans="1:5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3"/>
    </row>
    <row r="274" spans="1:5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3"/>
    </row>
    <row r="275" spans="1:5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3"/>
    </row>
    <row r="276" spans="1:5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3"/>
    </row>
    <row r="277" spans="1:5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3"/>
    </row>
    <row r="278" spans="1:5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3"/>
    </row>
    <row r="279" spans="1:5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3"/>
    </row>
    <row r="280" spans="1:5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3"/>
    </row>
    <row r="281" spans="1:5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3"/>
    </row>
    <row r="282" spans="1:5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3"/>
    </row>
    <row r="283" spans="1:5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3"/>
    </row>
    <row r="284" spans="1:5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3"/>
    </row>
    <row r="285" spans="1:5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3"/>
    </row>
    <row r="286" spans="1:5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3"/>
    </row>
    <row r="287" spans="1:5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3"/>
    </row>
    <row r="288" spans="1:5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3"/>
    </row>
    <row r="289" spans="1:5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3"/>
    </row>
    <row r="290" spans="1:5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3"/>
    </row>
    <row r="291" spans="1:5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3"/>
    </row>
    <row r="292" spans="1:5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3"/>
    </row>
    <row r="293" spans="1:5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3"/>
    </row>
    <row r="294" spans="1:5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3"/>
    </row>
    <row r="295" spans="1:5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3"/>
    </row>
    <row r="296" spans="1:5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3"/>
    </row>
    <row r="297" spans="1:5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3"/>
    </row>
    <row r="298" spans="1:5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3"/>
    </row>
    <row r="299" spans="1:5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3"/>
    </row>
    <row r="300" spans="1:5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3"/>
    </row>
    <row r="301" spans="1:5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3"/>
    </row>
    <row r="302" spans="1:5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3"/>
    </row>
    <row r="303" spans="1:5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3"/>
    </row>
    <row r="304" spans="1:5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3"/>
    </row>
    <row r="305" spans="1:5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3"/>
    </row>
    <row r="306" spans="1:5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3"/>
    </row>
    <row r="307" spans="1:5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3"/>
    </row>
    <row r="308" spans="1:5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3"/>
    </row>
    <row r="309" spans="1:5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3"/>
    </row>
    <row r="310" spans="1:5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3"/>
    </row>
    <row r="311" spans="1:5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3"/>
    </row>
    <row r="312" spans="1:5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3"/>
    </row>
    <row r="313" spans="1:5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3"/>
    </row>
    <row r="314" spans="1:5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3"/>
    </row>
    <row r="315" spans="1:5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3"/>
    </row>
    <row r="316" spans="1:5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3"/>
    </row>
    <row r="317" spans="1:5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3"/>
    </row>
    <row r="318" spans="1:5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3"/>
    </row>
    <row r="319" spans="1:5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3"/>
    </row>
    <row r="320" spans="1:5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3"/>
    </row>
    <row r="321" spans="1:5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3"/>
    </row>
    <row r="322" spans="1:5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3"/>
    </row>
    <row r="323" spans="1:5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3"/>
    </row>
    <row r="324" spans="1:5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3"/>
    </row>
    <row r="325" spans="1:5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3"/>
    </row>
    <row r="326" spans="1:5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3"/>
    </row>
    <row r="327" spans="1:5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3"/>
    </row>
    <row r="328" spans="1:5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3"/>
    </row>
    <row r="329" spans="1:5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3"/>
    </row>
    <row r="330" spans="1:5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3"/>
    </row>
    <row r="331" spans="1:5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3"/>
    </row>
    <row r="332" spans="1:5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3"/>
    </row>
    <row r="333" spans="1:5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3"/>
    </row>
    <row r="334" spans="1:5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3"/>
    </row>
    <row r="335" spans="1:5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3"/>
    </row>
    <row r="336" spans="1:5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3"/>
    </row>
    <row r="337" spans="1:5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3"/>
    </row>
    <row r="338" spans="1:5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3"/>
    </row>
    <row r="339" spans="1:5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3"/>
    </row>
    <row r="340" spans="1:5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3"/>
    </row>
    <row r="341" spans="1:5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3"/>
    </row>
    <row r="342" spans="1:5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3"/>
    </row>
    <row r="343" spans="1:5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3"/>
    </row>
    <row r="344" spans="1:5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3"/>
    </row>
    <row r="345" spans="1:5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3"/>
    </row>
    <row r="346" spans="1:5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3"/>
    </row>
    <row r="347" spans="1:5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3"/>
    </row>
    <row r="348" spans="1:5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3"/>
    </row>
    <row r="349" spans="1:5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3"/>
    </row>
    <row r="350" spans="1:5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3"/>
    </row>
    <row r="351" spans="1:5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3"/>
    </row>
    <row r="352" spans="1:5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3"/>
    </row>
    <row r="353" spans="1:5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3"/>
    </row>
    <row r="354" spans="1:5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3"/>
    </row>
    <row r="355" spans="1:5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3"/>
    </row>
    <row r="356" spans="1:5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3"/>
    </row>
    <row r="357" spans="1:5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3"/>
    </row>
    <row r="358" spans="1:5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3"/>
    </row>
    <row r="359" spans="1:5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3"/>
    </row>
    <row r="360" spans="1:5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3"/>
    </row>
    <row r="361" spans="1:5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3"/>
    </row>
    <row r="362" spans="1:5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3"/>
    </row>
    <row r="363" spans="1:5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3"/>
    </row>
    <row r="364" spans="1:5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3"/>
    </row>
    <row r="365" spans="1:5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3"/>
    </row>
    <row r="366" spans="1:5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3"/>
    </row>
    <row r="367" spans="1:5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3"/>
    </row>
    <row r="368" spans="1:5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3"/>
    </row>
    <row r="369" spans="1:5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3"/>
    </row>
    <row r="370" spans="1:5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3"/>
    </row>
    <row r="371" spans="1:5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3"/>
    </row>
    <row r="372" spans="1:5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3"/>
    </row>
    <row r="373" spans="1:5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3"/>
    </row>
    <row r="374" spans="1:5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3"/>
    </row>
    <row r="375" spans="1:5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3"/>
    </row>
    <row r="376" spans="1:5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3"/>
    </row>
    <row r="377" spans="1:5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3"/>
    </row>
    <row r="378" spans="1:5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3"/>
    </row>
    <row r="379" spans="1:5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3"/>
    </row>
    <row r="380" spans="1:5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3"/>
    </row>
    <row r="381" spans="1:5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3"/>
    </row>
    <row r="382" spans="1:5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3"/>
    </row>
    <row r="383" spans="1:5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3"/>
    </row>
    <row r="384" spans="1:5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3"/>
    </row>
    <row r="385" spans="1:5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3"/>
    </row>
    <row r="386" spans="1:5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3"/>
    </row>
    <row r="387" spans="1:5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3"/>
    </row>
    <row r="388" spans="1:5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3"/>
    </row>
    <row r="389" spans="1:5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3"/>
    </row>
    <row r="390" spans="1:5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3"/>
    </row>
    <row r="391" spans="1:5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3"/>
    </row>
    <row r="392" spans="1:5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3"/>
    </row>
    <row r="393" spans="1:5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3"/>
    </row>
    <row r="394" spans="1:5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3"/>
    </row>
    <row r="395" spans="1:5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3"/>
    </row>
    <row r="396" spans="1:5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3"/>
    </row>
    <row r="397" spans="1:5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3"/>
    </row>
    <row r="398" spans="1:5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3"/>
    </row>
    <row r="399" spans="1:5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3"/>
    </row>
    <row r="400" spans="1:5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3"/>
    </row>
    <row r="401" spans="1:5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3"/>
    </row>
    <row r="402" spans="1:5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3"/>
    </row>
    <row r="403" spans="1:5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3"/>
    </row>
    <row r="404" spans="1:5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3"/>
    </row>
    <row r="405" spans="1:5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3"/>
    </row>
    <row r="406" spans="1:5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3"/>
    </row>
    <row r="407" spans="1:5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3"/>
    </row>
    <row r="408" spans="1:5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3"/>
    </row>
    <row r="409" spans="1:5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3"/>
    </row>
    <row r="410" spans="1:5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3"/>
    </row>
    <row r="411" spans="1:5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3"/>
    </row>
    <row r="412" spans="1:5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3"/>
    </row>
    <row r="413" spans="1:5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3"/>
    </row>
    <row r="414" spans="1:5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3"/>
    </row>
    <row r="415" spans="1:5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3"/>
    </row>
    <row r="416" spans="1:5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3"/>
    </row>
    <row r="417" spans="1:5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3"/>
    </row>
    <row r="418" spans="1:5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3"/>
    </row>
    <row r="419" spans="1:5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3"/>
    </row>
    <row r="420" spans="1:5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3"/>
    </row>
    <row r="421" spans="1:5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3"/>
    </row>
    <row r="422" spans="1:5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3"/>
    </row>
    <row r="423" spans="1:5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3"/>
    </row>
    <row r="424" spans="1:5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3"/>
    </row>
    <row r="425" spans="1:5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3"/>
    </row>
    <row r="426" spans="1:5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3"/>
    </row>
    <row r="427" spans="1:5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3"/>
    </row>
    <row r="428" spans="1:5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3"/>
    </row>
    <row r="429" spans="1:5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3"/>
    </row>
    <row r="430" spans="1:5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3"/>
    </row>
    <row r="431" spans="1:5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3"/>
    </row>
    <row r="432" spans="1:5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3"/>
    </row>
    <row r="433" spans="1:5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3"/>
    </row>
    <row r="434" spans="1:5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3"/>
    </row>
    <row r="435" spans="1:5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3"/>
    </row>
    <row r="436" spans="1:5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3"/>
    </row>
    <row r="437" spans="1:5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3"/>
    </row>
    <row r="438" spans="1:5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3"/>
    </row>
    <row r="439" spans="1:5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3"/>
    </row>
    <row r="440" spans="1:5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3"/>
    </row>
    <row r="441" spans="1:5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3"/>
    </row>
    <row r="442" spans="1:5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3"/>
    </row>
    <row r="443" spans="1:5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3"/>
    </row>
    <row r="444" spans="1:5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3"/>
    </row>
    <row r="445" spans="1:5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3"/>
    </row>
    <row r="446" spans="1:5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3"/>
    </row>
    <row r="447" spans="1:5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3"/>
    </row>
    <row r="448" spans="1:5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3"/>
    </row>
    <row r="449" spans="1:5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3"/>
    </row>
    <row r="450" spans="1:5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3"/>
    </row>
    <row r="451" spans="1:5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3"/>
    </row>
    <row r="452" spans="1:5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3"/>
    </row>
    <row r="453" spans="1:5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3"/>
    </row>
    <row r="454" spans="1:5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3"/>
    </row>
    <row r="455" spans="1:5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3"/>
    </row>
    <row r="456" spans="1:5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3"/>
    </row>
    <row r="457" spans="1:5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3"/>
    </row>
    <row r="458" spans="1:5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3"/>
    </row>
    <row r="459" spans="1:5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3"/>
    </row>
    <row r="460" spans="1:5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3"/>
    </row>
    <row r="461" spans="1:5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3"/>
    </row>
    <row r="462" spans="1:5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3"/>
    </row>
    <row r="463" spans="1:5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3"/>
    </row>
    <row r="464" spans="1:5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3"/>
    </row>
    <row r="465" spans="1:5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3"/>
    </row>
    <row r="466" spans="1:5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3"/>
    </row>
    <row r="467" spans="1:5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3"/>
    </row>
    <row r="468" spans="1:5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3"/>
    </row>
    <row r="469" spans="1:5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3"/>
    </row>
    <row r="470" spans="1:5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3"/>
    </row>
    <row r="471" spans="1:5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3"/>
    </row>
    <row r="472" spans="1:5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3"/>
    </row>
    <row r="473" spans="1:5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3"/>
    </row>
    <row r="474" spans="1:5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3"/>
    </row>
    <row r="475" spans="1:5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3"/>
    </row>
    <row r="476" spans="1:5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3"/>
    </row>
    <row r="477" spans="1:5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3"/>
    </row>
    <row r="478" spans="1:5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3"/>
    </row>
    <row r="479" spans="1:5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3"/>
    </row>
    <row r="480" spans="1:5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3"/>
    </row>
    <row r="481" spans="1:5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3"/>
    </row>
    <row r="482" spans="1:5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3"/>
    </row>
    <row r="483" spans="1:5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3"/>
    </row>
    <row r="484" spans="1:5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3"/>
    </row>
    <row r="485" spans="1:5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3"/>
    </row>
    <row r="486" spans="1:5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3"/>
    </row>
    <row r="487" spans="1:5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3"/>
    </row>
    <row r="488" spans="1:5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3"/>
    </row>
    <row r="489" spans="1:5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3"/>
    </row>
    <row r="490" spans="1:5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3"/>
    </row>
    <row r="491" spans="1:5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3"/>
    </row>
    <row r="492" spans="1:5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3"/>
    </row>
    <row r="493" spans="1:5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3"/>
    </row>
    <row r="494" spans="1:5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3"/>
    </row>
    <row r="495" spans="1:5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3"/>
    </row>
    <row r="496" spans="1:5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3"/>
    </row>
    <row r="497" spans="1:5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3"/>
    </row>
    <row r="498" spans="1:5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3"/>
    </row>
    <row r="499" spans="1:5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3"/>
    </row>
    <row r="500" spans="1:5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3"/>
    </row>
    <row r="501" spans="1:5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3"/>
    </row>
    <row r="502" spans="1:5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3"/>
    </row>
    <row r="503" spans="1:5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3"/>
    </row>
    <row r="504" spans="1:5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3"/>
    </row>
    <row r="505" spans="1:5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3"/>
    </row>
    <row r="506" spans="1:5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3"/>
    </row>
    <row r="507" spans="1:5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3"/>
    </row>
    <row r="508" spans="1:5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3"/>
    </row>
    <row r="509" spans="1:5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3"/>
    </row>
    <row r="510" spans="1:5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3"/>
    </row>
    <row r="511" spans="1:5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3"/>
    </row>
    <row r="512" spans="1:5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3"/>
    </row>
    <row r="513" spans="1:5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3"/>
    </row>
    <row r="514" spans="1:5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3"/>
    </row>
    <row r="515" spans="1:5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3"/>
    </row>
    <row r="516" spans="1:5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3"/>
    </row>
    <row r="517" spans="1:5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3"/>
    </row>
    <row r="518" spans="1:5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3"/>
    </row>
    <row r="519" spans="1:5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3"/>
    </row>
    <row r="520" spans="1:5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3"/>
    </row>
    <row r="521" spans="1:5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3"/>
    </row>
    <row r="522" spans="1:5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3"/>
    </row>
    <row r="523" spans="1:5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3"/>
    </row>
    <row r="524" spans="1:5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3"/>
    </row>
    <row r="525" spans="1:5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3"/>
    </row>
    <row r="526" spans="1:5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3"/>
    </row>
    <row r="527" spans="1:5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3"/>
    </row>
    <row r="528" spans="1:5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3"/>
    </row>
    <row r="529" spans="1:5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3"/>
    </row>
    <row r="530" spans="1:5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3"/>
    </row>
    <row r="531" spans="1:5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3"/>
    </row>
    <row r="532" spans="1:5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3"/>
    </row>
    <row r="533" spans="1:5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3"/>
    </row>
    <row r="534" spans="1:5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3"/>
    </row>
    <row r="535" spans="1:5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3"/>
    </row>
    <row r="536" spans="1:5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3"/>
    </row>
    <row r="537" spans="1:5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3"/>
    </row>
    <row r="538" spans="1:5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3"/>
    </row>
    <row r="539" spans="1:5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3"/>
    </row>
    <row r="540" spans="1:5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3"/>
    </row>
    <row r="541" spans="1:5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3"/>
    </row>
    <row r="542" spans="1:5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3"/>
    </row>
    <row r="543" spans="1:5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3"/>
    </row>
    <row r="544" spans="1:5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3"/>
    </row>
    <row r="545" spans="1:5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3"/>
    </row>
    <row r="546" spans="1:5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3"/>
    </row>
    <row r="547" spans="1:5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3"/>
    </row>
    <row r="548" spans="1:5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3"/>
    </row>
    <row r="549" spans="1:5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3"/>
    </row>
    <row r="550" spans="1:5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3"/>
    </row>
    <row r="551" spans="1:5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3"/>
    </row>
    <row r="552" spans="1:5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3"/>
    </row>
    <row r="553" spans="1:5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3"/>
    </row>
    <row r="554" spans="1:5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3"/>
    </row>
    <row r="555" spans="1:5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3"/>
    </row>
    <row r="556" spans="1:5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3"/>
    </row>
    <row r="557" spans="1:5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3"/>
    </row>
    <row r="558" spans="1:5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3"/>
    </row>
    <row r="559" spans="1:5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3"/>
    </row>
    <row r="560" spans="1:5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3"/>
    </row>
    <row r="561" spans="1:5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3"/>
    </row>
    <row r="562" spans="1:5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3"/>
    </row>
    <row r="563" spans="1:5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3"/>
    </row>
    <row r="564" spans="1:5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3"/>
    </row>
    <row r="565" spans="1:5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3"/>
    </row>
    <row r="566" spans="1:5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3"/>
    </row>
    <row r="567" spans="1:5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3"/>
    </row>
    <row r="568" spans="1:5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3"/>
    </row>
    <row r="569" spans="1:5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3"/>
    </row>
    <row r="570" spans="1:5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3"/>
    </row>
    <row r="571" spans="1:5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3"/>
    </row>
    <row r="572" spans="1:5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3"/>
    </row>
    <row r="573" spans="1:5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3"/>
    </row>
    <row r="574" spans="1:5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3"/>
    </row>
    <row r="575" spans="1:5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3"/>
    </row>
    <row r="576" spans="1:5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3"/>
    </row>
    <row r="577" spans="1:5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3"/>
    </row>
    <row r="578" spans="1:5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3"/>
    </row>
    <row r="579" spans="1:5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3"/>
    </row>
    <row r="580" spans="1:5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3"/>
    </row>
    <row r="581" spans="1:5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3"/>
    </row>
    <row r="582" spans="1:5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3"/>
    </row>
    <row r="583" spans="1:5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3"/>
    </row>
    <row r="584" spans="1:5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3"/>
    </row>
    <row r="585" spans="1:5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3"/>
    </row>
    <row r="586" spans="1:5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3"/>
    </row>
    <row r="587" spans="1:5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3"/>
    </row>
    <row r="588" spans="1:5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3"/>
    </row>
    <row r="589" spans="1:5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3"/>
    </row>
    <row r="590" spans="1:5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3"/>
    </row>
    <row r="591" spans="1:5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3"/>
    </row>
    <row r="592" spans="1:5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3"/>
    </row>
    <row r="593" spans="1:5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3"/>
    </row>
    <row r="594" spans="1:5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3"/>
    </row>
    <row r="595" spans="1:5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3"/>
    </row>
    <row r="596" spans="1:5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3"/>
    </row>
    <row r="597" spans="1:5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3"/>
    </row>
    <row r="598" spans="1:5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3"/>
    </row>
    <row r="599" spans="1:5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3"/>
    </row>
    <row r="600" spans="1:5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3"/>
    </row>
    <row r="601" spans="1:5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3"/>
    </row>
    <row r="602" spans="1:5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3"/>
    </row>
    <row r="603" spans="1:5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3"/>
    </row>
    <row r="604" spans="1:5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3"/>
    </row>
    <row r="605" spans="1:5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3"/>
    </row>
    <row r="606" spans="1:5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3"/>
    </row>
    <row r="607" spans="1:5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3"/>
    </row>
    <row r="608" spans="1:5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3"/>
    </row>
    <row r="609" spans="1:5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3"/>
    </row>
    <row r="610" spans="1:5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3"/>
    </row>
    <row r="611" spans="1:5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3"/>
    </row>
    <row r="612" spans="1:5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3"/>
    </row>
    <row r="613" spans="1:5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3"/>
    </row>
    <row r="614" spans="1:5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3"/>
    </row>
    <row r="615" spans="1:5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3"/>
    </row>
    <row r="616" spans="1:5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3"/>
    </row>
    <row r="617" spans="1:5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3"/>
    </row>
    <row r="618" spans="1:5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3"/>
    </row>
    <row r="619" spans="1:5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3"/>
    </row>
    <row r="620" spans="1:5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3"/>
    </row>
    <row r="621" spans="1:5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3"/>
    </row>
    <row r="622" spans="1:5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3"/>
    </row>
    <row r="623" spans="1:5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3"/>
    </row>
    <row r="624" spans="1:5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3"/>
    </row>
    <row r="625" spans="1:5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3"/>
    </row>
    <row r="626" spans="1:5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3"/>
    </row>
    <row r="627" spans="1:5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3"/>
    </row>
    <row r="628" spans="1:5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3"/>
    </row>
    <row r="629" spans="1:5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3"/>
    </row>
    <row r="630" spans="1:5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3"/>
    </row>
    <row r="631" spans="1:5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3"/>
    </row>
    <row r="632" spans="1:5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3"/>
    </row>
    <row r="633" spans="1:5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3"/>
    </row>
    <row r="634" spans="1:5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3"/>
    </row>
    <row r="635" spans="1:5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3"/>
    </row>
    <row r="636" spans="1:5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3"/>
    </row>
    <row r="637" spans="1:5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3"/>
    </row>
    <row r="638" spans="1:5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3"/>
    </row>
    <row r="639" spans="1:5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3"/>
    </row>
    <row r="640" spans="1:5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3"/>
    </row>
    <row r="641" spans="1:5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3"/>
    </row>
    <row r="642" spans="1:5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3"/>
    </row>
    <row r="643" spans="1:5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3"/>
    </row>
    <row r="644" spans="1:5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3"/>
    </row>
    <row r="645" spans="1:5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3"/>
    </row>
    <row r="646" spans="1:5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3"/>
    </row>
    <row r="647" spans="1:5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3"/>
    </row>
    <row r="648" spans="1:5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3"/>
    </row>
    <row r="649" spans="1:5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3"/>
    </row>
    <row r="650" spans="1:5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3"/>
    </row>
    <row r="651" spans="1:5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3"/>
    </row>
    <row r="652" spans="1:5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3"/>
    </row>
    <row r="653" spans="1:5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3"/>
    </row>
    <row r="654" spans="1:5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3"/>
    </row>
    <row r="655" spans="1:5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3"/>
    </row>
    <row r="656" spans="1:5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3"/>
    </row>
    <row r="657" spans="1:5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3"/>
    </row>
    <row r="658" spans="1:5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3"/>
    </row>
    <row r="659" spans="1:5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3"/>
    </row>
    <row r="660" spans="1:5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3"/>
    </row>
    <row r="661" spans="1:5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3"/>
    </row>
    <row r="662" spans="1:5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3"/>
    </row>
    <row r="663" spans="1:5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3"/>
    </row>
    <row r="664" spans="1:5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3"/>
    </row>
    <row r="665" spans="1:5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3"/>
    </row>
    <row r="666" spans="1:5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3"/>
    </row>
    <row r="667" spans="1:5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3"/>
    </row>
    <row r="668" spans="1:5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3"/>
    </row>
    <row r="669" spans="1:5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3"/>
    </row>
    <row r="670" spans="1:5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3"/>
    </row>
    <row r="671" spans="1:5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3"/>
    </row>
    <row r="672" spans="1:5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3"/>
    </row>
    <row r="673" spans="1:5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3"/>
    </row>
    <row r="674" spans="1:5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3"/>
    </row>
    <row r="675" spans="1:5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3"/>
    </row>
    <row r="676" spans="1:5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3"/>
    </row>
    <row r="677" spans="1:5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3"/>
    </row>
    <row r="678" spans="1:5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3"/>
    </row>
    <row r="679" spans="1:5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3"/>
    </row>
    <row r="680" spans="1:5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3"/>
    </row>
    <row r="681" spans="1:5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3"/>
    </row>
    <row r="682" spans="1:5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3"/>
    </row>
    <row r="683" spans="1:5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3"/>
    </row>
    <row r="684" spans="1:5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3"/>
    </row>
    <row r="685" spans="1:5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3"/>
    </row>
    <row r="686" spans="1:5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3"/>
    </row>
    <row r="687" spans="1:5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3"/>
    </row>
    <row r="688" spans="1:5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3"/>
    </row>
    <row r="689" spans="1:5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3"/>
    </row>
    <row r="690" spans="1:5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3"/>
    </row>
    <row r="691" spans="1:5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3"/>
    </row>
    <row r="692" spans="1:5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3"/>
    </row>
    <row r="693" spans="1:5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3"/>
    </row>
    <row r="694" spans="1:5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3"/>
    </row>
    <row r="695" spans="1:5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3"/>
    </row>
    <row r="696" spans="1:5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3"/>
    </row>
    <row r="697" spans="1:5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3"/>
    </row>
    <row r="698" spans="1:5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3"/>
    </row>
    <row r="699" spans="1:5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3"/>
    </row>
    <row r="700" spans="1:5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3"/>
    </row>
    <row r="701" spans="1:5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3"/>
    </row>
    <row r="702" spans="1:5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3"/>
    </row>
    <row r="703" spans="1:5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3"/>
    </row>
    <row r="704" spans="1:5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3"/>
    </row>
    <row r="705" spans="1:5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3"/>
    </row>
    <row r="706" spans="1:5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3"/>
    </row>
    <row r="707" spans="1:5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3"/>
    </row>
    <row r="708" spans="1:5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3"/>
    </row>
    <row r="709" spans="1:5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3"/>
    </row>
    <row r="710" spans="1:5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3"/>
    </row>
    <row r="711" spans="1:5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3"/>
    </row>
    <row r="712" spans="1:5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3"/>
    </row>
    <row r="713" spans="1:5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3"/>
    </row>
    <row r="714" spans="1:5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3"/>
    </row>
    <row r="715" spans="1:5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3"/>
    </row>
    <row r="716" spans="1:5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3"/>
    </row>
    <row r="717" spans="1:5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3"/>
    </row>
    <row r="718" spans="1:5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3"/>
    </row>
    <row r="719" spans="1:5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3"/>
    </row>
    <row r="720" spans="1:5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3"/>
    </row>
    <row r="721" spans="1:5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3"/>
    </row>
    <row r="722" spans="1:5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3"/>
    </row>
    <row r="723" spans="1:5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3"/>
    </row>
    <row r="724" spans="1:5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3"/>
    </row>
    <row r="725" spans="1:5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3"/>
    </row>
    <row r="726" spans="1:5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3"/>
    </row>
    <row r="727" spans="1:5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3"/>
    </row>
    <row r="728" spans="1:5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3"/>
    </row>
    <row r="729" spans="1:5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3"/>
    </row>
    <row r="730" spans="1:5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3"/>
    </row>
    <row r="731" spans="1:5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3"/>
    </row>
    <row r="732" spans="1:5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3"/>
    </row>
    <row r="733" spans="1:5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3"/>
    </row>
    <row r="734" spans="1:5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3"/>
    </row>
    <row r="735" spans="1:5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3"/>
    </row>
    <row r="736" spans="1:5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3"/>
    </row>
    <row r="737" spans="1:5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3"/>
    </row>
    <row r="738" spans="1:5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3"/>
    </row>
    <row r="739" spans="1:5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3"/>
    </row>
    <row r="740" spans="1:5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3"/>
    </row>
    <row r="741" spans="1:5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3"/>
    </row>
    <row r="742" spans="1:5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3"/>
    </row>
    <row r="743" spans="1:5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3"/>
    </row>
    <row r="744" spans="1:5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3"/>
    </row>
    <row r="745" spans="1:5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3"/>
    </row>
    <row r="746" spans="1:5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3"/>
    </row>
    <row r="747" spans="1:5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3"/>
    </row>
    <row r="748" spans="1:5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3"/>
    </row>
    <row r="749" spans="1:5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3"/>
    </row>
    <row r="750" spans="1:5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3"/>
    </row>
    <row r="751" spans="1:5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3"/>
    </row>
    <row r="752" spans="1:5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3"/>
    </row>
    <row r="753" spans="1:5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3"/>
    </row>
    <row r="754" spans="1:5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3"/>
    </row>
    <row r="755" spans="1:5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3"/>
    </row>
    <row r="756" spans="1:5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3"/>
    </row>
    <row r="757" spans="1:5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3"/>
    </row>
    <row r="758" spans="1:5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3"/>
    </row>
    <row r="759" spans="1:5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3"/>
    </row>
    <row r="760" spans="1:5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3"/>
    </row>
    <row r="761" spans="1:5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3"/>
    </row>
    <row r="762" spans="1:5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3"/>
    </row>
    <row r="763" spans="1:5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3"/>
    </row>
    <row r="764" spans="1:5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3"/>
    </row>
    <row r="765" spans="1:5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3"/>
    </row>
    <row r="766" spans="1:5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3"/>
    </row>
    <row r="767" spans="1:5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3"/>
    </row>
    <row r="768" spans="1:5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3"/>
    </row>
    <row r="769" spans="1:5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3"/>
    </row>
    <row r="770" spans="1:5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3"/>
    </row>
    <row r="771" spans="1:5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3"/>
    </row>
    <row r="772" spans="1:5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3"/>
    </row>
    <row r="773" spans="1:5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3"/>
    </row>
    <row r="774" spans="1:5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3"/>
    </row>
    <row r="775" spans="1:5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3"/>
    </row>
    <row r="776" spans="1:5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3"/>
    </row>
    <row r="777" spans="1:5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3"/>
    </row>
    <row r="778" spans="1:5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3"/>
    </row>
    <row r="779" spans="1:5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3"/>
    </row>
    <row r="780" spans="1:5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3"/>
    </row>
    <row r="781" spans="1:5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3"/>
    </row>
    <row r="782" spans="1:5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3"/>
    </row>
    <row r="783" spans="1:5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3"/>
    </row>
    <row r="784" spans="1:5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3"/>
    </row>
    <row r="785" spans="1:5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3"/>
    </row>
    <row r="786" spans="1:5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3"/>
    </row>
    <row r="787" spans="1:5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3"/>
    </row>
    <row r="788" spans="1:5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3"/>
    </row>
    <row r="789" spans="1:5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3"/>
    </row>
    <row r="790" spans="1:5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3"/>
    </row>
    <row r="791" spans="1:5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3"/>
    </row>
    <row r="792" spans="1:5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3"/>
    </row>
    <row r="793" spans="1:5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3"/>
    </row>
    <row r="794" spans="1:5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3"/>
    </row>
    <row r="795" spans="1:5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3"/>
    </row>
    <row r="796" spans="1:5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3"/>
    </row>
    <row r="797" spans="1:5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3"/>
    </row>
    <row r="798" spans="1:5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3"/>
    </row>
    <row r="799" spans="1:5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3"/>
    </row>
    <row r="800" spans="1:5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3"/>
    </row>
    <row r="801" spans="1:5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3"/>
    </row>
    <row r="802" spans="1:5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3"/>
    </row>
    <row r="803" spans="1:5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3"/>
    </row>
    <row r="804" spans="1:5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3"/>
    </row>
    <row r="805" spans="1:5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3"/>
    </row>
    <row r="806" spans="1:5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3"/>
    </row>
    <row r="807" spans="1:5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3"/>
    </row>
    <row r="808" spans="1:5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3"/>
    </row>
    <row r="809" spans="1:5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3"/>
    </row>
    <row r="810" spans="1:5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3"/>
    </row>
    <row r="811" spans="1:5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3"/>
    </row>
    <row r="812" spans="1:5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3"/>
    </row>
    <row r="813" spans="1:5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3"/>
    </row>
    <row r="814" spans="1:5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3"/>
    </row>
    <row r="815" spans="1:5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3"/>
    </row>
    <row r="816" spans="1:5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3"/>
    </row>
    <row r="817" spans="1:5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3"/>
    </row>
    <row r="818" spans="1:5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3"/>
    </row>
    <row r="819" spans="1:5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3"/>
    </row>
    <row r="820" spans="1:5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3"/>
    </row>
    <row r="821" spans="1:5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3"/>
    </row>
    <row r="822" spans="1:5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3"/>
    </row>
    <row r="823" spans="1:5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3"/>
    </row>
    <row r="824" spans="1:5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3"/>
    </row>
    <row r="825" spans="1:5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3"/>
    </row>
    <row r="826" spans="1:5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3"/>
    </row>
    <row r="827" spans="1:5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3"/>
    </row>
    <row r="828" spans="1:5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3"/>
    </row>
    <row r="829" spans="1:5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3"/>
    </row>
    <row r="830" spans="1:5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3"/>
    </row>
    <row r="831" spans="1:5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3"/>
    </row>
    <row r="832" spans="1:5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3"/>
    </row>
    <row r="833" spans="1:5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3"/>
    </row>
    <row r="834" spans="1:5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3"/>
    </row>
    <row r="835" spans="1:5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3"/>
    </row>
    <row r="836" spans="1:5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3"/>
    </row>
    <row r="837" spans="1:5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3"/>
    </row>
    <row r="838" spans="1:5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3"/>
    </row>
    <row r="839" spans="1:5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3"/>
    </row>
    <row r="840" spans="1:5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3"/>
    </row>
    <row r="841" spans="1:5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3"/>
    </row>
    <row r="842" spans="1:5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3"/>
    </row>
    <row r="843" spans="1:5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3"/>
    </row>
    <row r="844" spans="1:5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3"/>
    </row>
    <row r="845" spans="1:5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3"/>
    </row>
    <row r="846" spans="1:5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3"/>
    </row>
    <row r="847" spans="1:5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3"/>
    </row>
    <row r="848" spans="1:5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3"/>
    </row>
    <row r="849" spans="1:5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3"/>
    </row>
    <row r="850" spans="1:5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3"/>
    </row>
    <row r="851" spans="1:5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3"/>
    </row>
    <row r="852" spans="1:5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3"/>
    </row>
    <row r="853" spans="1:5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3"/>
    </row>
    <row r="854" spans="1:5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3"/>
    </row>
    <row r="855" spans="1:5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3"/>
    </row>
    <row r="856" spans="1:5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3"/>
    </row>
    <row r="857" spans="1:5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3"/>
    </row>
    <row r="858" spans="1:5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3"/>
    </row>
    <row r="859" spans="1:5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3"/>
    </row>
    <row r="860" spans="1:5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3"/>
    </row>
    <row r="861" spans="1:5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3"/>
    </row>
    <row r="862" spans="1:5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3"/>
    </row>
    <row r="863" spans="1:5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3"/>
    </row>
    <row r="864" spans="1:5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3"/>
    </row>
    <row r="865" spans="1:5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3"/>
    </row>
    <row r="866" spans="1:5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3"/>
    </row>
    <row r="867" spans="1:5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3"/>
    </row>
    <row r="868" spans="1:5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3"/>
    </row>
    <row r="869" spans="1:5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3"/>
    </row>
    <row r="870" spans="1:5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3"/>
    </row>
    <row r="871" spans="1:5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3"/>
    </row>
    <row r="872" spans="1:5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3"/>
    </row>
    <row r="873" spans="1:5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3"/>
    </row>
    <row r="874" spans="1:5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3"/>
    </row>
    <row r="875" spans="1:5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3"/>
    </row>
    <row r="876" spans="1:5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3"/>
    </row>
    <row r="877" spans="1:5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3"/>
    </row>
    <row r="878" spans="1:5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3"/>
    </row>
    <row r="879" spans="1:5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3"/>
    </row>
    <row r="880" spans="1:5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3"/>
    </row>
    <row r="881" spans="1:5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3"/>
    </row>
    <row r="882" spans="1:5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3"/>
    </row>
    <row r="883" spans="1:5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3"/>
    </row>
    <row r="884" spans="1:5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3"/>
    </row>
    <row r="885" spans="1:5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3"/>
    </row>
    <row r="886" spans="1:5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3"/>
    </row>
    <row r="887" spans="1:5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3"/>
    </row>
    <row r="888" spans="1:5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3"/>
    </row>
    <row r="889" spans="1:5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3"/>
    </row>
    <row r="890" spans="1:5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3"/>
    </row>
    <row r="891" spans="1:5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3"/>
    </row>
    <row r="892" spans="1:5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3"/>
    </row>
    <row r="893" spans="1:5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3"/>
    </row>
    <row r="894" spans="1:5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3"/>
    </row>
    <row r="895" spans="1:5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3"/>
    </row>
    <row r="896" spans="1:5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3"/>
    </row>
    <row r="897" spans="1:5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3"/>
    </row>
    <row r="898" spans="1:5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3"/>
    </row>
    <row r="899" spans="1:5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3"/>
    </row>
    <row r="900" spans="1:5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3"/>
    </row>
    <row r="901" spans="1:5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3"/>
    </row>
    <row r="902" spans="1:5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3"/>
    </row>
    <row r="903" spans="1:5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3"/>
    </row>
    <row r="904" spans="1:5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3"/>
    </row>
    <row r="905" spans="1:5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3"/>
    </row>
    <row r="906" spans="1:5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3"/>
    </row>
    <row r="907" spans="1:5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3"/>
    </row>
    <row r="908" spans="1:5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3"/>
    </row>
    <row r="909" spans="1:5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3"/>
    </row>
    <row r="910" spans="1:5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3"/>
    </row>
    <row r="911" spans="1:5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3"/>
    </row>
    <row r="912" spans="1:5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3"/>
    </row>
    <row r="913" spans="1:5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3"/>
    </row>
    <row r="914" spans="1:5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3"/>
    </row>
    <row r="915" spans="1:5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3"/>
    </row>
    <row r="916" spans="1:5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3"/>
    </row>
    <row r="917" spans="1:5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3"/>
    </row>
    <row r="918" spans="1:5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3"/>
    </row>
    <row r="919" spans="1:5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3"/>
    </row>
    <row r="920" spans="1:5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3"/>
    </row>
    <row r="921" spans="1:5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3"/>
    </row>
    <row r="922" spans="1:5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3"/>
    </row>
    <row r="923" spans="1:5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3"/>
    </row>
    <row r="924" spans="1:5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3"/>
    </row>
    <row r="925" spans="1:5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3"/>
    </row>
    <row r="926" spans="1:5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3"/>
    </row>
    <row r="927" spans="1:5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3"/>
    </row>
    <row r="928" spans="1:5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3"/>
    </row>
    <row r="929" spans="1:5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3"/>
    </row>
    <row r="930" spans="1:5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3"/>
    </row>
    <row r="931" spans="1:5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3"/>
    </row>
    <row r="932" spans="1:5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3"/>
    </row>
    <row r="933" spans="1:5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3"/>
    </row>
    <row r="934" spans="1:5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3"/>
    </row>
    <row r="935" spans="1:5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3"/>
    </row>
    <row r="936" spans="1:5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3"/>
    </row>
    <row r="937" spans="1:5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3"/>
    </row>
    <row r="938" spans="1:5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3"/>
    </row>
    <row r="939" spans="1:5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3"/>
    </row>
    <row r="940" spans="1:5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3"/>
    </row>
    <row r="941" spans="1:5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3"/>
    </row>
    <row r="942" spans="1:5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3"/>
    </row>
    <row r="943" spans="1:5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3"/>
    </row>
    <row r="944" spans="1:5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3"/>
    </row>
    <row r="945" spans="1:5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3"/>
    </row>
    <row r="946" spans="1:5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3"/>
    </row>
    <row r="947" spans="1:5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3"/>
    </row>
    <row r="948" spans="1:5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3"/>
    </row>
    <row r="949" spans="1:5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3"/>
    </row>
    <row r="950" spans="1:5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3"/>
    </row>
    <row r="951" spans="1:5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3"/>
    </row>
    <row r="952" spans="1:5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3"/>
    </row>
    <row r="953" spans="1:5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3"/>
    </row>
    <row r="954" spans="1:5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3"/>
    </row>
    <row r="955" spans="1:5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3"/>
    </row>
    <row r="956" spans="1:5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3"/>
    </row>
    <row r="957" spans="1:5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3"/>
    </row>
    <row r="958" spans="1:5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3"/>
    </row>
    <row r="959" spans="1:5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3"/>
    </row>
    <row r="960" spans="1:5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3"/>
    </row>
    <row r="961" spans="1:5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3"/>
    </row>
    <row r="962" spans="1:5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3"/>
    </row>
    <row r="963" spans="1:5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3"/>
    </row>
    <row r="964" spans="1:5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3"/>
    </row>
    <row r="965" spans="1:5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3"/>
    </row>
    <row r="966" spans="1:5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3"/>
    </row>
    <row r="967" spans="1:5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3"/>
    </row>
    <row r="968" spans="1:5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3"/>
    </row>
    <row r="969" spans="1:5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3"/>
    </row>
    <row r="970" spans="1:5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3"/>
    </row>
    <row r="971" spans="1:5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3"/>
    </row>
    <row r="972" spans="1:5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3"/>
    </row>
    <row r="973" spans="1:5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3"/>
    </row>
    <row r="974" spans="1:5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3"/>
    </row>
    <row r="975" spans="1:5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3"/>
    </row>
    <row r="976" spans="1:5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3"/>
    </row>
    <row r="977" spans="1:5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3"/>
    </row>
    <row r="978" spans="1:5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3"/>
    </row>
    <row r="979" spans="1:5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3"/>
    </row>
    <row r="980" spans="1:5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3"/>
    </row>
    <row r="981" spans="1:5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2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3"/>
    </row>
    <row r="982" spans="1:5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2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3"/>
    </row>
    <row r="983" spans="1:5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2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3"/>
    </row>
    <row r="984" spans="1:5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2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3"/>
    </row>
    <row r="985" spans="1:5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2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3"/>
    </row>
    <row r="986" spans="1:5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2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3"/>
    </row>
    <row r="987" spans="1:5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2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3"/>
    </row>
    <row r="988" spans="1:5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2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3"/>
    </row>
    <row r="989" spans="1:5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2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3"/>
    </row>
    <row r="990" spans="1:5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2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3"/>
    </row>
    <row r="991" spans="1:5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2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3"/>
    </row>
    <row r="992" spans="1:5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2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3"/>
    </row>
    <row r="993" spans="1:54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2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3"/>
    </row>
    <row r="994" spans="1:54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2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3"/>
    </row>
    <row r="995" spans="1:54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2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3"/>
    </row>
    <row r="996" spans="1:54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2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3"/>
    </row>
    <row r="997" spans="1:54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2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3"/>
    </row>
    <row r="998" spans="1:54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2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3"/>
    </row>
    <row r="999" spans="1:54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2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3"/>
    </row>
    <row r="1000" spans="1:54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2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3"/>
    </row>
  </sheetData>
  <mergeCells count="15">
    <mergeCell ref="W7:X7"/>
    <mergeCell ref="Y7:AD7"/>
    <mergeCell ref="AE7:AG7"/>
    <mergeCell ref="F8:H8"/>
    <mergeCell ref="AB8:AC8"/>
    <mergeCell ref="O7:T7"/>
    <mergeCell ref="O8:P8"/>
    <mergeCell ref="F7:H7"/>
    <mergeCell ref="I7:J7"/>
    <mergeCell ref="K7:M7"/>
    <mergeCell ref="AJ7:AK8"/>
    <mergeCell ref="AO7:AQ8"/>
    <mergeCell ref="AR7:AT8"/>
    <mergeCell ref="AU7:AU8"/>
    <mergeCell ref="AE9:AG9"/>
  </mergeCells>
  <dataValidations count="14">
    <dataValidation type="list" allowBlank="1" showInputMessage="1" showErrorMessage="1" prompt="יש ללחוץ ולהזין ערך מרשימת הפריטים" sqref="G10:H59" xr:uid="{00000000-0002-0000-0000-000000000000}">
      <formula1>"0,2"</formula1>
    </dataValidation>
    <dataValidation type="list" allowBlank="1" showInputMessage="1" showErrorMessage="1" prompt="יש ללחוץ ולהזין ערך מרשימת הפריטים" sqref="K10:K59" xr:uid="{00000000-0002-0000-0000-000001000000}">
      <formula1>"0,1,2,3,4"</formula1>
    </dataValidation>
    <dataValidation type="list" allowBlank="1" showInputMessage="1" showErrorMessage="1" prompt="יש ללחוץ ולהזין ערך מרשימת הפריטים" sqref="AA10:AA59" xr:uid="{00000000-0002-0000-0000-000002000000}">
      <formula1>"0,6"</formula1>
    </dataValidation>
    <dataValidation type="list" allowBlank="1" showInputMessage="1" showErrorMessage="1" prompt="יש להזין את אחד הערכים מהרשימה הנפתחת בלבד!" sqref="E10:E59" xr:uid="{00000000-0002-0000-0000-000003000000}">
      <formula1>"סטטוס רגיל,עולה חדש,תלמיד שילוב,אחר"</formula1>
    </dataValidation>
    <dataValidation type="list" allowBlank="1" showInputMessage="1" showErrorMessage="1" prompt="יש ללחוץ ולהזין ערך מרשימת הפריטים" sqref="F10:F59" xr:uid="{00000000-0002-0000-0000-000004000000}">
      <formula1>"0,2,3,4"</formula1>
    </dataValidation>
    <dataValidation type="list" allowBlank="1" showInputMessage="1" showErrorMessage="1" prompt="יש ללחוץ ולהזין ערך מרשימת הפריטים" sqref="L10:L39 L41:L59 P10:P59 S10:S59 U10:U59 AB10:AD59 AF10:AG59" xr:uid="{00000000-0002-0000-0000-000005000000}">
      <formula1>"0,2,4"</formula1>
    </dataValidation>
    <dataValidation type="list" allowBlank="1" showInputMessage="1" showErrorMessage="1" prompt="יש ללחוץ ולהזין ערך מרשימת הפריטים" sqref="R10:R59 T10:T59 V10:V59 Y10:Z59" xr:uid="{00000000-0002-0000-0000-000006000000}">
      <formula1>"0,5"</formula1>
    </dataValidation>
    <dataValidation type="list" allowBlank="1" showInputMessage="1" showErrorMessage="1" prompt="יש ללחוץ ולהזין ערך מרשימת הפריטים" sqref="I10:J59" xr:uid="{00000000-0002-0000-0000-000007000000}">
      <formula1>"עניין מאוד,עניין קצת,לא עניין בכלל"</formula1>
    </dataValidation>
    <dataValidation type="list" allowBlank="1" showInputMessage="1" showErrorMessage="1" prompt="יש ללחוץ ולהזין ערך מרשימת הפריטים" sqref="N10:N59" xr:uid="{00000000-0002-0000-0000-000008000000}">
      <formula1>"0,2,4,6"</formula1>
    </dataValidation>
    <dataValidation type="list" allowBlank="1" showInputMessage="1" showErrorMessage="1" prompt="יש ללחוץ ולהזין ערך מרשימת הפריטים" sqref="M10:M59 Q10:Q59" xr:uid="{00000000-0002-0000-0000-000009000000}">
      <formula1>"0,2,4,5"</formula1>
    </dataValidation>
    <dataValidation type="list" allowBlank="1" showInputMessage="1" showErrorMessage="1" prompt="יש ללחוץ ולהזין ערך מרשימת הפריטים" sqref="L40 W10:W59" xr:uid="{00000000-0002-0000-0000-00000A000000}">
      <formula1>"בטוח/ה בתשובה,לא בטוח/ה בתשובה"</formula1>
    </dataValidation>
    <dataValidation type="list" allowBlank="1" showInputMessage="1" showErrorMessage="1" prompt="יש ללחוץ ולהזין ערך מרשימת הפריטים" sqref="AE10:AE59" xr:uid="{00000000-0002-0000-0000-00000B000000}">
      <formula1>"0,1,3,5"</formula1>
    </dataValidation>
    <dataValidation type="list" allowBlank="1" showInputMessage="1" showErrorMessage="1" prompt="יש ללחוץ ולהזין ערך מרשימת הפריטים" sqref="X10:X59" xr:uid="{00000000-0002-0000-0000-00000C000000}">
      <formula1>"התשובה כתובה,הבנתי בעצמי"</formula1>
    </dataValidation>
    <dataValidation type="list" allowBlank="1" showInputMessage="1" showErrorMessage="1" prompt="יש ללחוץ ולהזין ערך מרשימת הפריטים" sqref="O10:O59" xr:uid="{00000000-0002-0000-0000-00000D000000}">
      <formula1>"רמת קושי גבוהה,רמת קושי נמוכה"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D999"/>
  <sheetViews>
    <sheetView rightToLeft="1" workbookViewId="0"/>
  </sheetViews>
  <sheetFormatPr defaultColWidth="14.42578125" defaultRowHeight="15" customHeight="1" x14ac:dyDescent="0.25"/>
  <cols>
    <col min="1" max="1" width="29.5703125" customWidth="1"/>
    <col min="2" max="10" width="8.7109375" customWidth="1"/>
    <col min="11" max="11" width="12.42578125" customWidth="1"/>
    <col min="12" max="20" width="8.7109375" customWidth="1"/>
    <col min="21" max="22" width="8.85546875" customWidth="1"/>
    <col min="23" max="23" width="12.42578125" customWidth="1"/>
    <col min="24" max="30" width="8.7109375" customWidth="1"/>
  </cols>
  <sheetData>
    <row r="4" spans="1:30" ht="36" customHeight="1" x14ac:dyDescent="0.25">
      <c r="A4" s="68" t="s">
        <v>9</v>
      </c>
      <c r="B4" s="184" t="s">
        <v>4</v>
      </c>
      <c r="C4" s="179"/>
      <c r="D4" s="173"/>
      <c r="E4" s="185" t="s">
        <v>5</v>
      </c>
      <c r="F4" s="173"/>
      <c r="G4" s="180" t="s">
        <v>6</v>
      </c>
      <c r="H4" s="179"/>
      <c r="I4" s="173"/>
      <c r="J4" s="69" t="s">
        <v>7</v>
      </c>
      <c r="K4" s="180" t="s">
        <v>6</v>
      </c>
      <c r="L4" s="179"/>
      <c r="M4" s="179"/>
      <c r="N4" s="179"/>
      <c r="O4" s="179"/>
      <c r="P4" s="173"/>
      <c r="Q4" s="69" t="s">
        <v>7</v>
      </c>
      <c r="R4" s="70" t="s">
        <v>6</v>
      </c>
      <c r="S4" s="185" t="s">
        <v>5</v>
      </c>
      <c r="T4" s="173"/>
      <c r="U4" s="180" t="s">
        <v>6</v>
      </c>
      <c r="V4" s="179"/>
      <c r="W4" s="179"/>
      <c r="X4" s="179"/>
      <c r="Y4" s="179"/>
      <c r="Z4" s="179"/>
      <c r="AA4" s="173"/>
      <c r="AB4" s="71"/>
      <c r="AC4" s="186" t="s">
        <v>8</v>
      </c>
      <c r="AD4" s="173"/>
    </row>
    <row r="5" spans="1:30" ht="60" x14ac:dyDescent="0.25">
      <c r="A5" s="68" t="s">
        <v>67</v>
      </c>
      <c r="B5" s="187" t="s">
        <v>12</v>
      </c>
      <c r="C5" s="179"/>
      <c r="D5" s="173"/>
      <c r="E5" s="72" t="s">
        <v>13</v>
      </c>
      <c r="F5" s="72" t="s">
        <v>14</v>
      </c>
      <c r="G5" s="73" t="s">
        <v>12</v>
      </c>
      <c r="H5" s="73" t="s">
        <v>15</v>
      </c>
      <c r="I5" s="73" t="s">
        <v>16</v>
      </c>
      <c r="J5" s="74"/>
      <c r="K5" s="181" t="s">
        <v>15</v>
      </c>
      <c r="L5" s="173"/>
      <c r="M5" s="73" t="s">
        <v>15</v>
      </c>
      <c r="N5" s="73" t="s">
        <v>16</v>
      </c>
      <c r="O5" s="73" t="s">
        <v>12</v>
      </c>
      <c r="P5" s="73" t="s">
        <v>12</v>
      </c>
      <c r="Q5" s="74"/>
      <c r="R5" s="73" t="s">
        <v>16</v>
      </c>
      <c r="S5" s="72" t="s">
        <v>17</v>
      </c>
      <c r="T5" s="72" t="s">
        <v>18</v>
      </c>
      <c r="U5" s="73" t="s">
        <v>15</v>
      </c>
      <c r="V5" s="73" t="s">
        <v>12</v>
      </c>
      <c r="W5" s="181" t="s">
        <v>15</v>
      </c>
      <c r="X5" s="173"/>
      <c r="Y5" s="181" t="s">
        <v>15</v>
      </c>
      <c r="Z5" s="173"/>
      <c r="AA5" s="73" t="s">
        <v>16</v>
      </c>
      <c r="AB5" s="75" t="s">
        <v>20</v>
      </c>
      <c r="AC5" s="75" t="s">
        <v>21</v>
      </c>
      <c r="AD5" s="75" t="s">
        <v>22</v>
      </c>
    </row>
    <row r="6" spans="1:30" ht="36" x14ac:dyDescent="0.25">
      <c r="A6" s="76" t="s">
        <v>68</v>
      </c>
      <c r="B6" s="77" t="s">
        <v>28</v>
      </c>
      <c r="C6" s="77" t="s">
        <v>29</v>
      </c>
      <c r="D6" s="77" t="s">
        <v>30</v>
      </c>
      <c r="E6" s="78" t="s">
        <v>31</v>
      </c>
      <c r="F6" s="78" t="s">
        <v>32</v>
      </c>
      <c r="G6" s="79" t="s">
        <v>33</v>
      </c>
      <c r="H6" s="79" t="s">
        <v>34</v>
      </c>
      <c r="I6" s="79" t="s">
        <v>35</v>
      </c>
      <c r="J6" s="80" t="s">
        <v>36</v>
      </c>
      <c r="K6" s="79" t="s">
        <v>37</v>
      </c>
      <c r="L6" s="79" t="s">
        <v>38</v>
      </c>
      <c r="M6" s="79" t="s">
        <v>39</v>
      </c>
      <c r="N6" s="79" t="s">
        <v>40</v>
      </c>
      <c r="O6" s="79" t="s">
        <v>41</v>
      </c>
      <c r="P6" s="79" t="s">
        <v>42</v>
      </c>
      <c r="Q6" s="80" t="s">
        <v>43</v>
      </c>
      <c r="R6" s="79" t="s">
        <v>44</v>
      </c>
      <c r="S6" s="78" t="s">
        <v>31</v>
      </c>
      <c r="T6" s="78" t="s">
        <v>32</v>
      </c>
      <c r="U6" s="79" t="s">
        <v>45</v>
      </c>
      <c r="V6" s="79" t="s">
        <v>46</v>
      </c>
      <c r="W6" s="79" t="s">
        <v>69</v>
      </c>
      <c r="X6" s="79" t="s">
        <v>47</v>
      </c>
      <c r="Y6" s="79" t="s">
        <v>48</v>
      </c>
      <c r="Z6" s="79" t="s">
        <v>49</v>
      </c>
      <c r="AA6" s="79" t="s">
        <v>50</v>
      </c>
      <c r="AB6" s="81"/>
      <c r="AC6" s="182" t="s">
        <v>51</v>
      </c>
      <c r="AD6" s="183"/>
    </row>
    <row r="7" spans="1:30" ht="15.75" x14ac:dyDescent="0.25">
      <c r="A7" s="82" t="s">
        <v>70</v>
      </c>
      <c r="B7" s="83">
        <v>4</v>
      </c>
      <c r="C7" s="83">
        <v>2</v>
      </c>
      <c r="D7" s="83">
        <v>2</v>
      </c>
      <c r="E7" s="84" t="s">
        <v>71</v>
      </c>
      <c r="F7" s="84" t="s">
        <v>72</v>
      </c>
      <c r="G7" s="85">
        <v>4</v>
      </c>
      <c r="H7" s="85">
        <v>4</v>
      </c>
      <c r="I7" s="85">
        <v>5</v>
      </c>
      <c r="J7" s="86">
        <v>6</v>
      </c>
      <c r="K7" s="85" t="s">
        <v>73</v>
      </c>
      <c r="L7" s="85">
        <v>4</v>
      </c>
      <c r="M7" s="85">
        <v>5</v>
      </c>
      <c r="N7" s="85">
        <v>5</v>
      </c>
      <c r="O7" s="85">
        <v>4</v>
      </c>
      <c r="P7" s="85">
        <v>5</v>
      </c>
      <c r="Q7" s="86">
        <v>4</v>
      </c>
      <c r="R7" s="85">
        <v>5</v>
      </c>
      <c r="S7" s="84" t="s">
        <v>74</v>
      </c>
      <c r="T7" s="84" t="s">
        <v>75</v>
      </c>
      <c r="U7" s="85">
        <v>5</v>
      </c>
      <c r="V7" s="85">
        <v>5</v>
      </c>
      <c r="W7" s="85" t="s">
        <v>73</v>
      </c>
      <c r="X7" s="85">
        <v>6</v>
      </c>
      <c r="Y7" s="85">
        <v>4</v>
      </c>
      <c r="Z7" s="85">
        <v>4</v>
      </c>
      <c r="AA7" s="85">
        <v>4</v>
      </c>
      <c r="AB7" s="87">
        <v>5</v>
      </c>
      <c r="AC7" s="87">
        <v>4</v>
      </c>
      <c r="AD7" s="87">
        <v>4</v>
      </c>
    </row>
    <row r="8" spans="1:30" ht="15.75" x14ac:dyDescent="0.25">
      <c r="A8" s="88" t="s">
        <v>76</v>
      </c>
      <c r="B8" s="89" t="e">
        <f>AVERAGE('הזנת נתונים עדכני'!F10:F100)</f>
        <v>#DIV/0!</v>
      </c>
      <c r="C8" s="89" t="e">
        <f>AVERAGE('הזנת נתונים עדכני'!G10:G100)</f>
        <v>#DIV/0!</v>
      </c>
      <c r="D8" s="89" t="e">
        <f>AVERAGE('הזנת נתונים עדכני'!H10:H59)</f>
        <v>#DIV/0!</v>
      </c>
      <c r="E8" s="84"/>
      <c r="F8" s="84"/>
      <c r="G8" s="90" t="e">
        <f>AVERAGE('הזנת נתונים עדכני'!K10:K59)</f>
        <v>#DIV/0!</v>
      </c>
      <c r="H8" s="90" t="e">
        <f>AVERAGE('הזנת נתונים עדכני'!L10:L59)</f>
        <v>#DIV/0!</v>
      </c>
      <c r="I8" s="90" t="e">
        <f>AVERAGE('הזנת נתונים עדכני'!M10:M59)</f>
        <v>#DIV/0!</v>
      </c>
      <c r="J8" s="91" t="e">
        <f>AVERAGE('הזנת נתונים עדכני'!N10:N59)</f>
        <v>#DIV/0!</v>
      </c>
      <c r="K8" s="90"/>
      <c r="L8" s="90" t="e">
        <f>AVERAGE('הזנת נתונים עדכני'!P10:P59)</f>
        <v>#DIV/0!</v>
      </c>
      <c r="M8" s="90" t="e">
        <f>AVERAGE('הזנת נתונים עדכני'!Q10:Q59)</f>
        <v>#DIV/0!</v>
      </c>
      <c r="N8" s="90" t="e">
        <f>AVERAGE('הזנת נתונים עדכני'!R10:R59)</f>
        <v>#DIV/0!</v>
      </c>
      <c r="O8" s="90" t="e">
        <f>AVERAGE('הזנת נתונים עדכני'!S10:S59)</f>
        <v>#DIV/0!</v>
      </c>
      <c r="P8" s="90" t="e">
        <f>AVERAGE('הזנת נתונים עדכני'!T10:T59)</f>
        <v>#DIV/0!</v>
      </c>
      <c r="Q8" s="91" t="e">
        <f>AVERAGE('הזנת נתונים עדכני'!U10:U59)</f>
        <v>#DIV/0!</v>
      </c>
      <c r="R8" s="90" t="e">
        <f>AVERAGE('הזנת נתונים עדכני'!V10:V59)</f>
        <v>#DIV/0!</v>
      </c>
      <c r="S8" s="84"/>
      <c r="T8" s="84"/>
      <c r="U8" s="90" t="e">
        <f>AVERAGE('הזנת נתונים עדכני'!Y10:Y59)</f>
        <v>#DIV/0!</v>
      </c>
      <c r="V8" s="90" t="e">
        <f>AVERAGE('הזנת נתונים עדכני'!Z10:Z59)</f>
        <v>#DIV/0!</v>
      </c>
      <c r="W8" s="90"/>
      <c r="X8" s="90" t="e">
        <f>AVERAGE('הזנת נתונים עדכני'!AA10:AA59)</f>
        <v>#DIV/0!</v>
      </c>
      <c r="Y8" s="90" t="e">
        <f>AVERAGE('הזנת נתונים עדכני'!AB10:AB59)</f>
        <v>#DIV/0!</v>
      </c>
      <c r="Z8" s="90" t="e">
        <f>AVERAGE('הזנת נתונים עדכני'!AC10:AC59)</f>
        <v>#DIV/0!</v>
      </c>
      <c r="AA8" s="90" t="e">
        <f>AVERAGE('הזנת נתונים עדכני'!AD10:AD59)</f>
        <v>#DIV/0!</v>
      </c>
      <c r="AB8" s="92" t="e">
        <f>AVERAGE('הזנת נתונים עדכני'!AE10:AE59)</f>
        <v>#DIV/0!</v>
      </c>
      <c r="AC8" s="92" t="e">
        <f>AVERAGE('הזנת נתונים עדכני'!AF10:AF59)</f>
        <v>#DIV/0!</v>
      </c>
      <c r="AD8" s="92" t="e">
        <f>AVERAGE('הזנת נתונים עדכני'!AG10:AG59)</f>
        <v>#DIV/0!</v>
      </c>
    </row>
    <row r="9" spans="1:30" ht="15.75" x14ac:dyDescent="0.25">
      <c r="A9" s="93" t="s">
        <v>77</v>
      </c>
      <c r="B9" s="94">
        <f>MIN('הזנת נתונים עדכני'!F10:F59)</f>
        <v>0</v>
      </c>
      <c r="C9" s="94">
        <f>MIN('הזנת נתונים עדכני'!G10:G59)</f>
        <v>0</v>
      </c>
      <c r="D9" s="94">
        <f>MIN('הזנת נתונים עדכני'!H10:H59)</f>
        <v>0</v>
      </c>
      <c r="E9" s="84">
        <f>MIN('הזנת נתונים עדכני'!I10:I59)</f>
        <v>0</v>
      </c>
      <c r="F9" s="84">
        <f>MIN('הזנת נתונים עדכני'!J10:J59)</f>
        <v>0</v>
      </c>
      <c r="G9" s="95">
        <f>MIN('הזנת נתונים עדכני'!K10:K59)</f>
        <v>0</v>
      </c>
      <c r="H9" s="95">
        <f>MIN('הזנת נתונים עדכני'!L10:L59)</f>
        <v>0</v>
      </c>
      <c r="I9" s="95">
        <f>MIN('הזנת נתונים עדכני'!M10:M59)</f>
        <v>0</v>
      </c>
      <c r="J9" s="96">
        <f>MIN('הזנת נתונים עדכני'!N10:N59)</f>
        <v>0</v>
      </c>
      <c r="K9" s="95">
        <f>MIN('הזנת נתונים עדכני'!O10:O59)</f>
        <v>0</v>
      </c>
      <c r="L9" s="95">
        <f>MIN('הזנת נתונים עדכני'!P10:P59)</f>
        <v>0</v>
      </c>
      <c r="M9" s="95">
        <f>MIN('הזנת נתונים עדכני'!Q10:Q59)</f>
        <v>0</v>
      </c>
      <c r="N9" s="95">
        <f>MIN('הזנת נתונים עדכני'!R10:R59)</f>
        <v>0</v>
      </c>
      <c r="O9" s="95">
        <f>MIN('הזנת נתונים עדכני'!S10:S59)</f>
        <v>0</v>
      </c>
      <c r="P9" s="95">
        <f>MIN('הזנת נתונים עדכני'!T10:T59)</f>
        <v>0</v>
      </c>
      <c r="Q9" s="96">
        <f>MIN('הזנת נתונים עדכני'!U10:U59)</f>
        <v>0</v>
      </c>
      <c r="R9" s="95">
        <f>MIN('הזנת נתונים עדכני'!V10:V59)</f>
        <v>0</v>
      </c>
      <c r="S9" s="84"/>
      <c r="T9" s="84"/>
      <c r="U9" s="95">
        <f>MIN('הזנת נתונים עדכני'!Y10:Y59)</f>
        <v>0</v>
      </c>
      <c r="V9" s="95">
        <f>MIN('הזנת נתונים עדכני'!Z10:Z59)</f>
        <v>0</v>
      </c>
      <c r="W9" s="95"/>
      <c r="X9" s="95">
        <f>MIN('הזנת נתונים עדכני'!AA10:AA59)</f>
        <v>0</v>
      </c>
      <c r="Y9" s="95">
        <f>MIN('הזנת נתונים עדכני'!AB10:AB59)</f>
        <v>0</v>
      </c>
      <c r="Z9" s="95">
        <f>MIN('הזנת נתונים עדכני'!AC10:AC59)</f>
        <v>0</v>
      </c>
      <c r="AA9" s="95">
        <f>MIN('הזנת נתונים עדכני'!AD10:AD59)</f>
        <v>0</v>
      </c>
      <c r="AB9" s="97">
        <f>MIN('הזנת נתונים עדכני'!AE10:AE59)</f>
        <v>0</v>
      </c>
      <c r="AC9" s="97">
        <f>MIN('הזנת נתונים עדכני'!AF10:AF59)</f>
        <v>0</v>
      </c>
      <c r="AD9" s="97">
        <f>MIN('הזנת נתונים עדכני'!AG10:AG59)</f>
        <v>0</v>
      </c>
    </row>
    <row r="10" spans="1:30" ht="15.75" x14ac:dyDescent="0.25">
      <c r="A10" s="93" t="s">
        <v>78</v>
      </c>
      <c r="B10" s="94">
        <f>MAX('הזנת נתונים עדכני'!F10:F59)</f>
        <v>0</v>
      </c>
      <c r="C10" s="94">
        <f>MAX('הזנת נתונים עדכני'!G10:G59)</f>
        <v>0</v>
      </c>
      <c r="D10" s="94">
        <f>MAX('הזנת נתונים עדכני'!H10:H59)</f>
        <v>0</v>
      </c>
      <c r="E10" s="84">
        <f>MAX('הזנת נתונים עדכני'!I10:I59)</f>
        <v>0</v>
      </c>
      <c r="F10" s="84">
        <f>MAX('הזנת נתונים עדכני'!J10:J59)</f>
        <v>0</v>
      </c>
      <c r="G10" s="95">
        <f>MAX('הזנת נתונים עדכני'!K10:K59)</f>
        <v>0</v>
      </c>
      <c r="H10" s="95">
        <f>MAX('הזנת נתונים עדכני'!L10:L59)</f>
        <v>0</v>
      </c>
      <c r="I10" s="95">
        <f>MAX('הזנת נתונים עדכני'!M10:M59)</f>
        <v>0</v>
      </c>
      <c r="J10" s="96">
        <f>MAX('הזנת נתונים עדכני'!N10:N59)</f>
        <v>0</v>
      </c>
      <c r="K10" s="95">
        <f>MAX('הזנת נתונים עדכני'!O10:O59)</f>
        <v>0</v>
      </c>
      <c r="L10" s="95">
        <f>MAX('הזנת נתונים עדכני'!P10:P59)</f>
        <v>0</v>
      </c>
      <c r="M10" s="95">
        <f>MAX('הזנת נתונים עדכני'!Q10:Q59)</f>
        <v>0</v>
      </c>
      <c r="N10" s="95">
        <f>MAX('הזנת נתונים עדכני'!R10:R59)</f>
        <v>0</v>
      </c>
      <c r="O10" s="95">
        <f>MAX('הזנת נתונים עדכני'!S10:S59)</f>
        <v>0</v>
      </c>
      <c r="P10" s="95">
        <f>MAX('הזנת נתונים עדכני'!T10:T59)</f>
        <v>0</v>
      </c>
      <c r="Q10" s="96">
        <f>MAX('הזנת נתונים עדכני'!U10:U59)</f>
        <v>0</v>
      </c>
      <c r="R10" s="95">
        <f>MAX('הזנת נתונים עדכני'!V10:V59)</f>
        <v>0</v>
      </c>
      <c r="S10" s="84">
        <f>MAX('הזנת נתונים עדכני'!W10:W59)</f>
        <v>0</v>
      </c>
      <c r="T10" s="84">
        <f>MAX('הזנת נתונים עדכני'!X10:X59)</f>
        <v>0</v>
      </c>
      <c r="U10" s="95">
        <f>MAX('הזנת נתונים עדכני'!Y10:Y59)</f>
        <v>0</v>
      </c>
      <c r="V10" s="95">
        <f>MAX('הזנת נתונים עדכני'!Z10:Z59)</f>
        <v>0</v>
      </c>
      <c r="W10" s="95" t="e">
        <f>MAX(#REF!)</f>
        <v>#REF!</v>
      </c>
      <c r="X10" s="95">
        <f>MAX('הזנת נתונים עדכני'!AA10:AA59)</f>
        <v>0</v>
      </c>
      <c r="Y10" s="95">
        <f>MAX('הזנת נתונים עדכני'!AB10:AB59)</f>
        <v>0</v>
      </c>
      <c r="Z10" s="95">
        <f>MAX('הזנת נתונים עדכני'!AC10:AC59)</f>
        <v>0</v>
      </c>
      <c r="AA10" s="95">
        <f>MAX('הזנת נתונים עדכני'!AD10:AD59)</f>
        <v>0</v>
      </c>
      <c r="AB10" s="97">
        <f>MAX('הזנת נתונים עדכני'!AE10:AE59)</f>
        <v>0</v>
      </c>
      <c r="AC10" s="97">
        <f>MAX('הזנת נתונים עדכני'!AF10:AF59)</f>
        <v>0</v>
      </c>
      <c r="AD10" s="97">
        <f>MAX('הזנת נתונים עדכני'!AG10:AG59)</f>
        <v>0</v>
      </c>
    </row>
    <row r="11" spans="1:30" ht="31.5" x14ac:dyDescent="0.25">
      <c r="A11" s="98" t="s">
        <v>79</v>
      </c>
      <c r="B11" s="99" t="s">
        <v>80</v>
      </c>
      <c r="C11" s="99" t="s">
        <v>81</v>
      </c>
      <c r="D11" s="99" t="s">
        <v>81</v>
      </c>
      <c r="E11" s="100" t="s">
        <v>81</v>
      </c>
      <c r="F11" s="100" t="s">
        <v>81</v>
      </c>
      <c r="G11" s="101" t="s">
        <v>80</v>
      </c>
      <c r="H11" s="101" t="s">
        <v>80</v>
      </c>
      <c r="I11" s="101" t="s">
        <v>80</v>
      </c>
      <c r="J11" s="102" t="s">
        <v>82</v>
      </c>
      <c r="K11" s="101" t="s">
        <v>83</v>
      </c>
      <c r="L11" s="101" t="s">
        <v>80</v>
      </c>
      <c r="M11" s="103" t="s">
        <v>80</v>
      </c>
      <c r="N11" s="101" t="s">
        <v>81</v>
      </c>
      <c r="O11" s="101" t="s">
        <v>81</v>
      </c>
      <c r="P11" s="101" t="s">
        <v>81</v>
      </c>
      <c r="Q11" s="102" t="s">
        <v>82</v>
      </c>
      <c r="R11" s="101" t="s">
        <v>81</v>
      </c>
      <c r="S11" s="100" t="s">
        <v>81</v>
      </c>
      <c r="T11" s="104" t="s">
        <v>80</v>
      </c>
      <c r="U11" s="101" t="s">
        <v>83</v>
      </c>
      <c r="V11" s="101" t="s">
        <v>83</v>
      </c>
      <c r="W11" s="101" t="s">
        <v>83</v>
      </c>
      <c r="X11" s="101" t="s">
        <v>81</v>
      </c>
      <c r="Y11" s="101" t="s">
        <v>82</v>
      </c>
      <c r="Z11" s="101" t="s">
        <v>80</v>
      </c>
      <c r="AA11" s="101" t="s">
        <v>80</v>
      </c>
      <c r="AB11" s="105"/>
      <c r="AC11" s="105" t="s">
        <v>80</v>
      </c>
      <c r="AD11" s="105" t="s">
        <v>80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2">
    <mergeCell ref="B5:D5"/>
    <mergeCell ref="B4:D4"/>
    <mergeCell ref="E4:F4"/>
    <mergeCell ref="G4:I4"/>
    <mergeCell ref="S4:T4"/>
    <mergeCell ref="U4:AA4"/>
    <mergeCell ref="K4:P4"/>
    <mergeCell ref="K5:L5"/>
    <mergeCell ref="W5:X5"/>
    <mergeCell ref="Y5:Z5"/>
    <mergeCell ref="AC6:AD6"/>
    <mergeCell ref="AC4:AD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C1000"/>
  <sheetViews>
    <sheetView rightToLeft="1" workbookViewId="0"/>
  </sheetViews>
  <sheetFormatPr defaultColWidth="14.42578125" defaultRowHeight="15" customHeight="1" x14ac:dyDescent="0.25"/>
  <cols>
    <col min="1" max="1" width="29.5703125" customWidth="1"/>
    <col min="2" max="10" width="8.7109375" customWidth="1"/>
    <col min="11" max="11" width="10.140625" customWidth="1"/>
    <col min="12" max="20" width="8.7109375" customWidth="1"/>
    <col min="21" max="22" width="8.85546875" customWidth="1"/>
    <col min="23" max="23" width="12.42578125" customWidth="1"/>
    <col min="24" max="29" width="8.7109375" customWidth="1"/>
  </cols>
  <sheetData>
    <row r="4" spans="1:29" ht="36" customHeight="1" x14ac:dyDescent="0.25">
      <c r="A4" s="68" t="s">
        <v>9</v>
      </c>
      <c r="B4" s="184" t="s">
        <v>4</v>
      </c>
      <c r="C4" s="179"/>
      <c r="D4" s="173"/>
      <c r="E4" s="185" t="s">
        <v>5</v>
      </c>
      <c r="F4" s="173"/>
      <c r="G4" s="188" t="s">
        <v>6</v>
      </c>
      <c r="H4" s="179"/>
      <c r="I4" s="173"/>
      <c r="J4" s="69" t="s">
        <v>7</v>
      </c>
      <c r="K4" s="188" t="s">
        <v>6</v>
      </c>
      <c r="L4" s="179"/>
      <c r="M4" s="179"/>
      <c r="N4" s="179"/>
      <c r="O4" s="179"/>
      <c r="P4" s="173"/>
      <c r="Q4" s="69" t="s">
        <v>7</v>
      </c>
      <c r="R4" s="106" t="s">
        <v>6</v>
      </c>
      <c r="S4" s="185" t="s">
        <v>5</v>
      </c>
      <c r="T4" s="173"/>
      <c r="U4" s="188" t="s">
        <v>6</v>
      </c>
      <c r="V4" s="179"/>
      <c r="W4" s="179"/>
      <c r="X4" s="179"/>
      <c r="Y4" s="179"/>
      <c r="Z4" s="179"/>
      <c r="AA4" s="173"/>
      <c r="AB4" s="191" t="s">
        <v>8</v>
      </c>
      <c r="AC4" s="173"/>
    </row>
    <row r="5" spans="1:29" ht="60" x14ac:dyDescent="0.25">
      <c r="A5" s="68" t="s">
        <v>67</v>
      </c>
      <c r="B5" s="187" t="s">
        <v>12</v>
      </c>
      <c r="C5" s="179"/>
      <c r="D5" s="173"/>
      <c r="E5" s="72" t="s">
        <v>13</v>
      </c>
      <c r="F5" s="72" t="s">
        <v>14</v>
      </c>
      <c r="G5" s="107" t="s">
        <v>12</v>
      </c>
      <c r="H5" s="107" t="s">
        <v>15</v>
      </c>
      <c r="I5" s="107" t="s">
        <v>16</v>
      </c>
      <c r="J5" s="74"/>
      <c r="K5" s="189" t="s">
        <v>15</v>
      </c>
      <c r="L5" s="173"/>
      <c r="M5" s="107" t="s">
        <v>15</v>
      </c>
      <c r="N5" s="107" t="s">
        <v>16</v>
      </c>
      <c r="O5" s="107" t="s">
        <v>12</v>
      </c>
      <c r="P5" s="107" t="s">
        <v>12</v>
      </c>
      <c r="Q5" s="74"/>
      <c r="R5" s="107" t="s">
        <v>16</v>
      </c>
      <c r="S5" s="72" t="s">
        <v>17</v>
      </c>
      <c r="T5" s="72" t="s">
        <v>18</v>
      </c>
      <c r="U5" s="107" t="s">
        <v>15</v>
      </c>
      <c r="V5" s="107" t="s">
        <v>12</v>
      </c>
      <c r="W5" s="189" t="s">
        <v>15</v>
      </c>
      <c r="X5" s="173"/>
      <c r="Y5" s="189" t="s">
        <v>15</v>
      </c>
      <c r="Z5" s="173"/>
      <c r="AA5" s="107" t="s">
        <v>16</v>
      </c>
      <c r="AB5" s="108" t="s">
        <v>20</v>
      </c>
      <c r="AC5" s="108" t="s">
        <v>22</v>
      </c>
    </row>
    <row r="6" spans="1:29" ht="15.75" x14ac:dyDescent="0.25">
      <c r="A6" s="68" t="s">
        <v>84</v>
      </c>
      <c r="B6" s="192" t="s">
        <v>85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4"/>
    </row>
    <row r="7" spans="1:29" ht="36" x14ac:dyDescent="0.25">
      <c r="A7" s="76" t="s">
        <v>68</v>
      </c>
      <c r="B7" s="77" t="s">
        <v>28</v>
      </c>
      <c r="C7" s="77" t="s">
        <v>29</v>
      </c>
      <c r="D7" s="77" t="s">
        <v>30</v>
      </c>
      <c r="E7" s="78" t="s">
        <v>31</v>
      </c>
      <c r="F7" s="78" t="s">
        <v>32</v>
      </c>
      <c r="G7" s="109" t="s">
        <v>33</v>
      </c>
      <c r="H7" s="109" t="s">
        <v>34</v>
      </c>
      <c r="I7" s="109" t="s">
        <v>35</v>
      </c>
      <c r="J7" s="80" t="s">
        <v>36</v>
      </c>
      <c r="K7" s="109" t="s">
        <v>37</v>
      </c>
      <c r="L7" s="109" t="s">
        <v>38</v>
      </c>
      <c r="M7" s="109" t="s">
        <v>39</v>
      </c>
      <c r="N7" s="109" t="s">
        <v>40</v>
      </c>
      <c r="O7" s="109" t="s">
        <v>41</v>
      </c>
      <c r="P7" s="109" t="s">
        <v>42</v>
      </c>
      <c r="Q7" s="80" t="s">
        <v>43</v>
      </c>
      <c r="R7" s="109" t="s">
        <v>44</v>
      </c>
      <c r="S7" s="78" t="s">
        <v>31</v>
      </c>
      <c r="T7" s="78" t="s">
        <v>32</v>
      </c>
      <c r="U7" s="109" t="s">
        <v>45</v>
      </c>
      <c r="V7" s="109" t="s">
        <v>46</v>
      </c>
      <c r="W7" s="109" t="s">
        <v>69</v>
      </c>
      <c r="X7" s="109" t="s">
        <v>47</v>
      </c>
      <c r="Y7" s="109" t="s">
        <v>48</v>
      </c>
      <c r="Z7" s="109" t="s">
        <v>49</v>
      </c>
      <c r="AA7" s="109" t="s">
        <v>50</v>
      </c>
      <c r="AB7" s="190" t="s">
        <v>51</v>
      </c>
      <c r="AC7" s="183"/>
    </row>
    <row r="8" spans="1:29" ht="15.75" x14ac:dyDescent="0.25">
      <c r="A8" s="82" t="s">
        <v>70</v>
      </c>
      <c r="B8" s="83">
        <v>4</v>
      </c>
      <c r="C8" s="83">
        <v>2</v>
      </c>
      <c r="D8" s="83">
        <v>2</v>
      </c>
      <c r="E8" s="110" t="s">
        <v>71</v>
      </c>
      <c r="F8" s="110" t="s">
        <v>72</v>
      </c>
      <c r="G8" s="111">
        <v>4</v>
      </c>
      <c r="H8" s="111">
        <v>4</v>
      </c>
      <c r="I8" s="111">
        <v>5</v>
      </c>
      <c r="J8" s="86">
        <v>6</v>
      </c>
      <c r="K8" s="111" t="s">
        <v>73</v>
      </c>
      <c r="L8" s="111">
        <v>4</v>
      </c>
      <c r="M8" s="111">
        <v>5</v>
      </c>
      <c r="N8" s="111">
        <v>5</v>
      </c>
      <c r="O8" s="111">
        <v>4</v>
      </c>
      <c r="P8" s="111">
        <v>5</v>
      </c>
      <c r="Q8" s="86">
        <v>4</v>
      </c>
      <c r="R8" s="111">
        <v>5</v>
      </c>
      <c r="S8" s="110" t="s">
        <v>74</v>
      </c>
      <c r="T8" s="110" t="s">
        <v>75</v>
      </c>
      <c r="U8" s="111">
        <v>5</v>
      </c>
      <c r="V8" s="111">
        <v>5</v>
      </c>
      <c r="W8" s="111" t="s">
        <v>73</v>
      </c>
      <c r="X8" s="111">
        <v>6</v>
      </c>
      <c r="Y8" s="111">
        <v>4</v>
      </c>
      <c r="Z8" s="111">
        <v>4</v>
      </c>
      <c r="AA8" s="111">
        <v>4</v>
      </c>
      <c r="AB8" s="112">
        <v>8</v>
      </c>
      <c r="AC8" s="112">
        <v>5</v>
      </c>
    </row>
    <row r="9" spans="1:29" ht="15.75" x14ac:dyDescent="0.25">
      <c r="A9" s="88" t="s">
        <v>76</v>
      </c>
      <c r="B9" s="89"/>
      <c r="C9" s="89"/>
      <c r="D9" s="89"/>
      <c r="E9" s="113"/>
      <c r="F9" s="113"/>
      <c r="G9" s="114"/>
      <c r="H9" s="114"/>
      <c r="I9" s="114"/>
      <c r="J9" s="91"/>
      <c r="K9" s="114"/>
      <c r="L9" s="114"/>
      <c r="M9" s="114"/>
      <c r="N9" s="114"/>
      <c r="O9" s="114"/>
      <c r="P9" s="114"/>
      <c r="Q9" s="91"/>
      <c r="R9" s="114"/>
      <c r="S9" s="113"/>
      <c r="T9" s="113"/>
      <c r="U9" s="114"/>
      <c r="V9" s="114"/>
      <c r="W9" s="114"/>
      <c r="X9" s="114"/>
      <c r="Y9" s="114"/>
      <c r="Z9" s="114"/>
      <c r="AA9" s="114"/>
      <c r="AB9" s="115"/>
      <c r="AC9" s="115"/>
    </row>
    <row r="10" spans="1:29" ht="15.75" x14ac:dyDescent="0.25">
      <c r="A10" s="93" t="s">
        <v>77</v>
      </c>
      <c r="B10" s="94"/>
      <c r="C10" s="94"/>
      <c r="D10" s="94"/>
      <c r="E10" s="84"/>
      <c r="F10" s="84"/>
      <c r="G10" s="116"/>
      <c r="H10" s="116"/>
      <c r="I10" s="116"/>
      <c r="J10" s="96"/>
      <c r="K10" s="116"/>
      <c r="L10" s="116"/>
      <c r="M10" s="116"/>
      <c r="N10" s="116"/>
      <c r="O10" s="116"/>
      <c r="P10" s="116"/>
      <c r="Q10" s="96"/>
      <c r="R10" s="116"/>
      <c r="S10" s="84"/>
      <c r="T10" s="84"/>
      <c r="U10" s="116"/>
      <c r="V10" s="116"/>
      <c r="W10" s="116"/>
      <c r="X10" s="116"/>
      <c r="Y10" s="116"/>
      <c r="Z10" s="116"/>
      <c r="AA10" s="116"/>
      <c r="AB10" s="117"/>
      <c r="AC10" s="117"/>
    </row>
    <row r="11" spans="1:29" ht="15.75" x14ac:dyDescent="0.25">
      <c r="A11" s="93" t="s">
        <v>78</v>
      </c>
      <c r="B11" s="94"/>
      <c r="C11" s="94"/>
      <c r="D11" s="94"/>
      <c r="E11" s="84"/>
      <c r="F11" s="84"/>
      <c r="G11" s="116"/>
      <c r="H11" s="116"/>
      <c r="I11" s="116"/>
      <c r="J11" s="96"/>
      <c r="K11" s="116"/>
      <c r="L11" s="116"/>
      <c r="M11" s="116"/>
      <c r="N11" s="116"/>
      <c r="O11" s="116"/>
      <c r="P11" s="116"/>
      <c r="Q11" s="96"/>
      <c r="R11" s="116"/>
      <c r="S11" s="84"/>
      <c r="T11" s="84"/>
      <c r="U11" s="116"/>
      <c r="V11" s="116"/>
      <c r="W11" s="116"/>
      <c r="X11" s="116"/>
      <c r="Y11" s="116"/>
      <c r="Z11" s="116"/>
      <c r="AA11" s="116"/>
      <c r="AB11" s="117"/>
      <c r="AC11" s="117"/>
    </row>
    <row r="12" spans="1:29" ht="15.75" x14ac:dyDescent="0.25">
      <c r="A12" s="118" t="s">
        <v>86</v>
      </c>
      <c r="B12" s="94"/>
      <c r="C12" s="94"/>
      <c r="D12" s="94"/>
      <c r="E12" s="84"/>
      <c r="F12" s="84"/>
      <c r="G12" s="116"/>
      <c r="H12" s="116"/>
      <c r="I12" s="116"/>
      <c r="J12" s="96"/>
      <c r="K12" s="116"/>
      <c r="L12" s="116"/>
      <c r="M12" s="116"/>
      <c r="N12" s="116"/>
      <c r="O12" s="116"/>
      <c r="P12" s="116"/>
      <c r="Q12" s="96"/>
      <c r="R12" s="116"/>
      <c r="S12" s="84"/>
      <c r="T12" s="84"/>
      <c r="U12" s="116"/>
      <c r="V12" s="116"/>
      <c r="W12" s="116"/>
      <c r="X12" s="116"/>
      <c r="Y12" s="116"/>
      <c r="Z12" s="116"/>
      <c r="AA12" s="116"/>
      <c r="AB12" s="117"/>
      <c r="AC12" s="117"/>
    </row>
    <row r="13" spans="1:29" ht="15.75" x14ac:dyDescent="0.25">
      <c r="A13" s="88" t="s">
        <v>87</v>
      </c>
      <c r="B13" s="119"/>
      <c r="C13" s="119"/>
      <c r="D13" s="119"/>
      <c r="E13" s="120"/>
      <c r="F13" s="120"/>
      <c r="G13" s="121"/>
      <c r="H13" s="121"/>
      <c r="I13" s="121"/>
      <c r="J13" s="122"/>
      <c r="K13" s="121"/>
      <c r="L13" s="121"/>
      <c r="M13" s="121"/>
      <c r="N13" s="121"/>
      <c r="O13" s="121"/>
      <c r="P13" s="121"/>
      <c r="Q13" s="122"/>
      <c r="R13" s="121"/>
      <c r="S13" s="120"/>
      <c r="T13" s="120"/>
      <c r="U13" s="121"/>
      <c r="V13" s="121"/>
      <c r="W13" s="121"/>
      <c r="X13" s="121"/>
      <c r="Y13" s="121"/>
      <c r="Z13" s="121"/>
      <c r="AA13" s="121"/>
      <c r="AB13" s="123"/>
      <c r="AC13" s="123"/>
    </row>
    <row r="14" spans="1:29" ht="15.75" x14ac:dyDescent="0.25">
      <c r="A14" s="118" t="s">
        <v>88</v>
      </c>
      <c r="B14" s="119"/>
      <c r="C14" s="119"/>
      <c r="D14" s="119"/>
      <c r="E14" s="120"/>
      <c r="F14" s="120"/>
      <c r="G14" s="121"/>
      <c r="H14" s="121"/>
      <c r="I14" s="121"/>
      <c r="J14" s="122"/>
      <c r="K14" s="121"/>
      <c r="L14" s="121"/>
      <c r="M14" s="121"/>
      <c r="N14" s="121"/>
      <c r="O14" s="121"/>
      <c r="P14" s="121"/>
      <c r="Q14" s="122"/>
      <c r="R14" s="121"/>
      <c r="S14" s="120"/>
      <c r="T14" s="120"/>
      <c r="U14" s="121"/>
      <c r="V14" s="121"/>
      <c r="W14" s="121"/>
      <c r="X14" s="121"/>
      <c r="Y14" s="121"/>
      <c r="Z14" s="121"/>
      <c r="AA14" s="121"/>
      <c r="AB14" s="123"/>
      <c r="AC14" s="123"/>
    </row>
    <row r="15" spans="1:29" ht="31.5" x14ac:dyDescent="0.25">
      <c r="A15" s="98" t="s">
        <v>79</v>
      </c>
      <c r="B15" s="99"/>
      <c r="C15" s="99"/>
      <c r="D15" s="99"/>
      <c r="E15" s="100"/>
      <c r="F15" s="100"/>
      <c r="G15" s="124"/>
      <c r="H15" s="124"/>
      <c r="I15" s="124"/>
      <c r="J15" s="125"/>
      <c r="K15" s="124"/>
      <c r="L15" s="124"/>
      <c r="M15" s="126"/>
      <c r="N15" s="124"/>
      <c r="O15" s="124"/>
      <c r="P15" s="124"/>
      <c r="Q15" s="102"/>
      <c r="R15" s="124"/>
      <c r="S15" s="100"/>
      <c r="T15" s="100"/>
      <c r="U15" s="126"/>
      <c r="V15" s="126"/>
      <c r="W15" s="124"/>
      <c r="X15" s="124"/>
      <c r="Y15" s="124"/>
      <c r="Z15" s="124"/>
      <c r="AA15" s="124"/>
      <c r="AB15" s="127"/>
      <c r="AC15" s="12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B5:D5"/>
    <mergeCell ref="B6:AC6"/>
    <mergeCell ref="B4:D4"/>
    <mergeCell ref="E4:F4"/>
    <mergeCell ref="G4:I4"/>
    <mergeCell ref="S4:T4"/>
    <mergeCell ref="U4:AA4"/>
    <mergeCell ref="K4:P4"/>
    <mergeCell ref="K5:L5"/>
    <mergeCell ref="W5:X5"/>
    <mergeCell ref="Y5:Z5"/>
    <mergeCell ref="AB7:AC7"/>
    <mergeCell ref="AB4:AC4"/>
  </mergeCells>
  <conditionalFormatting sqref="B8:AC15">
    <cfRule type="expression" dxfId="2" priority="1" stopIfTrue="1">
      <formula>B$11=""</formula>
    </cfRule>
  </conditionalFormatting>
  <conditionalFormatting sqref="B12:AC12">
    <cfRule type="cellIs" dxfId="1" priority="2" stopIfTrue="1" operator="lessThan">
      <formula>24.5</formula>
    </cfRule>
    <cfRule type="cellIs" dxfId="0" priority="3" stopIfTrue="1" operator="between">
      <formula>75.5</formula>
      <formula>100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0"/>
  <sheetViews>
    <sheetView rightToLeft="1" topLeftCell="A4" workbookViewId="0"/>
  </sheetViews>
  <sheetFormatPr defaultColWidth="14.42578125" defaultRowHeight="15" customHeight="1" x14ac:dyDescent="0.25"/>
  <cols>
    <col min="1" max="1" width="12.7109375" customWidth="1"/>
    <col min="2" max="2" width="17.7109375" customWidth="1"/>
    <col min="3" max="3" width="21.28515625" customWidth="1"/>
    <col min="4" max="4" width="17.28515625" customWidth="1"/>
    <col min="5" max="5" width="14.28515625" customWidth="1"/>
    <col min="6" max="6" width="21.28515625" customWidth="1"/>
    <col min="7" max="7" width="32.28515625" customWidth="1"/>
    <col min="8" max="8" width="23.28515625" customWidth="1"/>
    <col min="9" max="26" width="8.7109375" customWidth="1"/>
  </cols>
  <sheetData>
    <row r="1" spans="1:6" hidden="1" x14ac:dyDescent="0.25">
      <c r="A1" s="128"/>
      <c r="B1" s="128"/>
      <c r="C1" s="128"/>
    </row>
    <row r="2" spans="1:6" hidden="1" x14ac:dyDescent="0.25">
      <c r="A2" s="128" t="s">
        <v>89</v>
      </c>
      <c r="B2" s="128"/>
      <c r="C2" s="128"/>
    </row>
    <row r="3" spans="1:6" hidden="1" x14ac:dyDescent="0.25">
      <c r="A3" s="128" t="s">
        <v>90</v>
      </c>
      <c r="B3" s="128">
        <f>'הזנת נתונים עדכני'!C5</f>
        <v>0</v>
      </c>
      <c r="C3" s="128"/>
    </row>
    <row r="5" spans="1:6" x14ac:dyDescent="0.25">
      <c r="A5" s="129"/>
      <c r="B5" s="130" t="s">
        <v>91</v>
      </c>
      <c r="C5" s="131" t="s">
        <v>4</v>
      </c>
      <c r="D5" s="131" t="s">
        <v>6</v>
      </c>
      <c r="E5" s="132" t="s">
        <v>7</v>
      </c>
      <c r="F5" s="132" t="s">
        <v>8</v>
      </c>
    </row>
    <row r="6" spans="1:6" x14ac:dyDescent="0.25">
      <c r="A6" s="133" t="s">
        <v>76</v>
      </c>
      <c r="B6" s="134">
        <f>AVERAGE('הזנת נתונים עדכני'!AN10:AN85)</f>
        <v>0</v>
      </c>
      <c r="C6" s="135">
        <f>AVERAGE('הזנת נתונים עדכני'!AL10:AL67)</f>
        <v>0</v>
      </c>
      <c r="D6" s="135">
        <f>AVERAGE('הזנת נתונים עדכני'!AJ10:AJ86)</f>
        <v>0</v>
      </c>
      <c r="E6" s="136">
        <f>AVERAGE('הזנת נתונים עדכני'!AK10:AK99)</f>
        <v>0</v>
      </c>
      <c r="F6" s="136">
        <f>AVERAGE('הזנת נתונים עדכני'!AM10:AM100)</f>
        <v>0</v>
      </c>
    </row>
    <row r="7" spans="1:6" x14ac:dyDescent="0.25">
      <c r="A7" s="137" t="s">
        <v>92</v>
      </c>
      <c r="B7" s="138">
        <f>MEDIAN('הזנת נתונים עדכני'!AN10:AN84)</f>
        <v>0</v>
      </c>
      <c r="C7" s="139">
        <f>MEDIAN('הזנת נתונים עדכני'!AL10:AL69)</f>
        <v>0</v>
      </c>
      <c r="D7" s="139">
        <f>MEDIAN('הזנת נתונים עדכני'!AJ10:AJ80)</f>
        <v>0</v>
      </c>
      <c r="E7" s="140">
        <f>MEDIAN('הזנת נתונים עדכני'!AK10:AK95)</f>
        <v>0</v>
      </c>
      <c r="F7" s="136">
        <f>MEDIAN('הזנת נתונים עדכני'!AM10:AM86)</f>
        <v>0</v>
      </c>
    </row>
    <row r="8" spans="1:6" x14ac:dyDescent="0.25">
      <c r="A8" s="137" t="s">
        <v>93</v>
      </c>
      <c r="B8" s="138">
        <f>STDEV('הזנת נתונים עדכני'!AN10:AN59)</f>
        <v>0</v>
      </c>
      <c r="C8" s="139">
        <f>STDEV('הזנת נתונים עדכני'!AL10:AL87)</f>
        <v>0</v>
      </c>
      <c r="D8" s="139">
        <f>STDEV('הזנת נתונים עדכני'!AJ10:AJ59)</f>
        <v>0</v>
      </c>
      <c r="E8" s="140">
        <f>STDEV('הזנת נתונים עדכני'!AK10:AK59)</f>
        <v>0</v>
      </c>
      <c r="F8" s="140">
        <f>STDEV('הזנת נתונים עדכני'!AM10:AM59)</f>
        <v>0</v>
      </c>
    </row>
    <row r="9" spans="1:6" x14ac:dyDescent="0.25">
      <c r="A9" s="137" t="s">
        <v>94</v>
      </c>
      <c r="B9" s="138">
        <f>MIN('הזנת נתונים עדכני'!AN11:AN60)</f>
        <v>0</v>
      </c>
      <c r="C9" s="139">
        <f>MIN('הזנת נתונים עדכני'!BB:BB)</f>
        <v>0</v>
      </c>
      <c r="D9" s="139">
        <f>MIN('הזנת נתונים עדכני'!AJ10:AJ59)</f>
        <v>0</v>
      </c>
      <c r="E9" s="140">
        <f>MIN('הזנת נתונים עדכני'!AK10:AK59)</f>
        <v>0</v>
      </c>
      <c r="F9" s="140">
        <f>MIN('הזנת נתונים עדכני'!AM10:AM59)</f>
        <v>0</v>
      </c>
    </row>
    <row r="10" spans="1:6" x14ac:dyDescent="0.25">
      <c r="A10" s="141" t="s">
        <v>95</v>
      </c>
      <c r="B10" s="142">
        <f>MAX('הזנת נתונים עדכני'!AN10:AN59)</f>
        <v>0</v>
      </c>
      <c r="C10" s="143">
        <f>MAX('הזנת נתונים עדכני'!AL10:AL78)</f>
        <v>0</v>
      </c>
      <c r="D10" s="143">
        <f>MAX('הזנת נתונים עדכני'!AJ10:AJ59)</f>
        <v>0</v>
      </c>
      <c r="E10" s="144">
        <f>MAX('הזנת נתונים עדכני'!AK10:AK59)</f>
        <v>0</v>
      </c>
      <c r="F10" s="144">
        <f>MAX('הזנת נתונים עדכני'!AM10:AM59)</f>
        <v>0</v>
      </c>
    </row>
    <row r="14" spans="1:6" x14ac:dyDescent="0.25">
      <c r="A14" s="129" t="s">
        <v>96</v>
      </c>
      <c r="B14" s="130" t="s">
        <v>19</v>
      </c>
      <c r="C14" s="131" t="s">
        <v>97</v>
      </c>
      <c r="D14" s="132" t="s">
        <v>98</v>
      </c>
    </row>
    <row r="15" spans="1:6" x14ac:dyDescent="0.25">
      <c r="A15" s="133" t="s">
        <v>76</v>
      </c>
      <c r="B15" s="89">
        <f>AVERAGE('הזנת נתונים עדכני'!AR10:AR85)</f>
        <v>0</v>
      </c>
      <c r="C15" s="135">
        <f>AVERAGE('הזנת נתונים עדכני'!AS10:AS85)</f>
        <v>0</v>
      </c>
      <c r="D15" s="136">
        <f>AVERAGE('הזנת נתונים עדכני'!AT10:AT76)</f>
        <v>0</v>
      </c>
    </row>
    <row r="16" spans="1:6" x14ac:dyDescent="0.25">
      <c r="A16" s="137" t="s">
        <v>92</v>
      </c>
      <c r="B16" s="134">
        <f>MEDIAN('הזנת נתונים עדכני'!AR10:AR69)</f>
        <v>0</v>
      </c>
      <c r="C16" s="135">
        <f>MEDIAN('הזנת נתונים עדכני'!AS10:AS83)</f>
        <v>0</v>
      </c>
      <c r="D16" s="140">
        <f>MEDIAN('הזנת נתונים עדכני'!AT10:AT90)</f>
        <v>0</v>
      </c>
    </row>
    <row r="17" spans="1:7" x14ac:dyDescent="0.25">
      <c r="A17" s="137" t="s">
        <v>93</v>
      </c>
      <c r="B17" s="138">
        <f>STDEV('הזנת נתונים עדכני'!AR10:AR86)</f>
        <v>0</v>
      </c>
      <c r="C17" s="139">
        <f>STDEV('הזנת נתונים עדכני'!AS10:AS119)</f>
        <v>0</v>
      </c>
      <c r="D17" s="140">
        <f>STDEV('הזנת נתונים עדכני'!AT10:AT83)</f>
        <v>0</v>
      </c>
    </row>
    <row r="18" spans="1:7" x14ac:dyDescent="0.25">
      <c r="A18" s="137" t="s">
        <v>94</v>
      </c>
      <c r="B18" s="138">
        <f>MIN('הזנת נתונים עדכני'!AR10:AR85)</f>
        <v>0</v>
      </c>
      <c r="C18" s="139">
        <f>MIN('הזנת נתונים עדכני'!AS10:AS93)</f>
        <v>0</v>
      </c>
      <c r="D18" s="140">
        <f>MIN('הזנת נתונים עדכני'!AT10:AT89)</f>
        <v>0</v>
      </c>
    </row>
    <row r="19" spans="1:7" x14ac:dyDescent="0.25">
      <c r="A19" s="141" t="s">
        <v>95</v>
      </c>
      <c r="B19" s="142">
        <f>MAX('הזנת נתונים עדכני'!AR10:AR72)</f>
        <v>0</v>
      </c>
      <c r="C19" s="143">
        <f>MAX('הזנת נתונים עדכני'!AS10:AS103)</f>
        <v>0</v>
      </c>
      <c r="D19" s="144">
        <f>MAX('הזנת נתונים עדכני'!AT10:AT92)</f>
        <v>0</v>
      </c>
    </row>
    <row r="20" spans="1:7" x14ac:dyDescent="0.25">
      <c r="B20" s="145"/>
      <c r="C20" s="145"/>
      <c r="D20" s="145"/>
    </row>
    <row r="21" spans="1:7" ht="15.75" customHeight="1" x14ac:dyDescent="0.25">
      <c r="B21" s="145"/>
      <c r="C21" s="145"/>
      <c r="D21" s="145"/>
    </row>
    <row r="22" spans="1:7" ht="15.75" customHeight="1" x14ac:dyDescent="0.25">
      <c r="B22" s="145"/>
      <c r="C22" s="145"/>
      <c r="D22" s="145"/>
    </row>
    <row r="23" spans="1:7" ht="15.75" customHeight="1" x14ac:dyDescent="0.25">
      <c r="B23" s="145"/>
      <c r="C23" s="145"/>
      <c r="D23" s="145"/>
    </row>
    <row r="24" spans="1:7" ht="15.75" customHeight="1" x14ac:dyDescent="0.25">
      <c r="B24" s="145"/>
      <c r="C24" s="145"/>
      <c r="D24" s="145"/>
    </row>
    <row r="25" spans="1:7" ht="15.75" customHeight="1" x14ac:dyDescent="0.25">
      <c r="B25" s="145"/>
      <c r="C25" s="145"/>
      <c r="D25" s="145"/>
    </row>
    <row r="26" spans="1:7" ht="15.75" customHeight="1" x14ac:dyDescent="0.25">
      <c r="B26" s="145"/>
      <c r="C26" s="145"/>
      <c r="D26" s="145"/>
    </row>
    <row r="27" spans="1:7" ht="15.75" customHeight="1" x14ac:dyDescent="0.25">
      <c r="B27" s="145"/>
      <c r="C27" s="145"/>
      <c r="D27" s="145"/>
    </row>
    <row r="28" spans="1:7" ht="15.75" customHeight="1" x14ac:dyDescent="0.25">
      <c r="B28" s="145"/>
      <c r="C28" s="145"/>
      <c r="D28" s="145"/>
    </row>
    <row r="29" spans="1:7" ht="15.75" customHeight="1" x14ac:dyDescent="0.25">
      <c r="B29" s="145"/>
      <c r="C29" s="145"/>
      <c r="D29" s="145"/>
    </row>
    <row r="30" spans="1:7" ht="15.75" customHeight="1" x14ac:dyDescent="0.25">
      <c r="B30" s="145"/>
      <c r="C30" s="145"/>
      <c r="D30" s="145"/>
    </row>
    <row r="31" spans="1:7" ht="15.75" customHeight="1" x14ac:dyDescent="0.25"/>
    <row r="32" spans="1:7" ht="15.75" customHeight="1" x14ac:dyDescent="0.25">
      <c r="F32" s="146"/>
      <c r="G32" s="147"/>
    </row>
    <row r="33" spans="6:7" ht="15.75" customHeight="1" x14ac:dyDescent="0.25">
      <c r="F33" s="148"/>
      <c r="G33" s="149"/>
    </row>
    <row r="34" spans="6:7" ht="15.75" customHeight="1" x14ac:dyDescent="0.25">
      <c r="F34" s="148"/>
      <c r="G34" s="149"/>
    </row>
    <row r="35" spans="6:7" ht="15.75" customHeight="1" x14ac:dyDescent="0.25">
      <c r="F35" s="148"/>
      <c r="G35" s="149"/>
    </row>
    <row r="36" spans="6:7" ht="15.75" customHeight="1" x14ac:dyDescent="0.25">
      <c r="F36" s="150"/>
      <c r="G36" s="151"/>
    </row>
    <row r="37" spans="6:7" ht="15.75" customHeight="1" x14ac:dyDescent="0.25"/>
    <row r="38" spans="6:7" ht="15.75" customHeight="1" x14ac:dyDescent="0.25"/>
    <row r="39" spans="6:7" ht="15.75" customHeight="1" x14ac:dyDescent="0.25"/>
    <row r="40" spans="6:7" ht="15.75" customHeight="1" x14ac:dyDescent="0.25"/>
    <row r="41" spans="6:7" ht="15.75" customHeight="1" x14ac:dyDescent="0.25"/>
    <row r="42" spans="6:7" ht="15.75" customHeight="1" x14ac:dyDescent="0.25"/>
    <row r="43" spans="6:7" ht="15.75" customHeight="1" x14ac:dyDescent="0.25"/>
    <row r="44" spans="6:7" ht="15.75" customHeight="1" x14ac:dyDescent="0.25"/>
    <row r="45" spans="6:7" ht="15.75" customHeight="1" x14ac:dyDescent="0.25"/>
    <row r="46" spans="6:7" ht="15.75" customHeight="1" x14ac:dyDescent="0.25"/>
    <row r="47" spans="6:7" ht="15.75" customHeight="1" x14ac:dyDescent="0.25"/>
    <row r="48" spans="6:7" ht="15.75" customHeight="1" x14ac:dyDescent="0.25"/>
    <row r="49" spans="6:7" ht="15.75" customHeight="1" x14ac:dyDescent="0.25"/>
    <row r="50" spans="6:7" ht="15.75" customHeight="1" x14ac:dyDescent="0.25"/>
    <row r="51" spans="6:7" ht="15.75" customHeight="1" x14ac:dyDescent="0.25">
      <c r="F51" s="146"/>
      <c r="G51" s="147" t="s">
        <v>76</v>
      </c>
    </row>
    <row r="52" spans="6:7" ht="15.75" customHeight="1" x14ac:dyDescent="0.25">
      <c r="F52" s="148" t="s">
        <v>19</v>
      </c>
      <c r="G52" s="140" t="e">
        <f>SUM('הזנת נתונים עדכני'!AO10:AO59)/$B$3</f>
        <v>#DIV/0!</v>
      </c>
    </row>
    <row r="53" spans="6:7" ht="15.75" customHeight="1" x14ac:dyDescent="0.25">
      <c r="F53" s="148" t="s">
        <v>97</v>
      </c>
      <c r="G53" s="140" t="e">
        <f>SUM('הזנת נתונים עדכני'!AP10:AP59)/$B$3</f>
        <v>#DIV/0!</v>
      </c>
    </row>
    <row r="54" spans="6:7" ht="15.75" customHeight="1" x14ac:dyDescent="0.25">
      <c r="F54" s="150" t="s">
        <v>98</v>
      </c>
      <c r="G54" s="144" t="e">
        <f>SUM('הזנת נתונים עדכני'!AQ10:AQ59)/$B$3</f>
        <v>#DIV/0!</v>
      </c>
    </row>
    <row r="55" spans="6:7" ht="15.75" customHeight="1" x14ac:dyDescent="0.25"/>
    <row r="56" spans="6:7" ht="15.75" customHeight="1" x14ac:dyDescent="0.25"/>
    <row r="57" spans="6:7" ht="15.75" customHeight="1" x14ac:dyDescent="0.25"/>
    <row r="58" spans="6:7" ht="15.75" customHeight="1" x14ac:dyDescent="0.25"/>
    <row r="59" spans="6:7" ht="15.75" customHeight="1" x14ac:dyDescent="0.25"/>
    <row r="60" spans="6:7" ht="15.75" customHeight="1" x14ac:dyDescent="0.25"/>
    <row r="61" spans="6:7" ht="15.75" customHeight="1" x14ac:dyDescent="0.25"/>
    <row r="62" spans="6:7" ht="15.75" customHeight="1" x14ac:dyDescent="0.25"/>
    <row r="63" spans="6:7" ht="15.75" customHeight="1" x14ac:dyDescent="0.25"/>
    <row r="64" spans="6:7" ht="15.75" customHeight="1" x14ac:dyDescent="0.25"/>
    <row r="65" spans="6:8" ht="15.75" customHeight="1" x14ac:dyDescent="0.25"/>
    <row r="66" spans="6:8" ht="15.75" customHeight="1" x14ac:dyDescent="0.25"/>
    <row r="67" spans="6:8" ht="15.75" customHeight="1" x14ac:dyDescent="0.25"/>
    <row r="68" spans="6:8" ht="15.75" customHeight="1" x14ac:dyDescent="0.25"/>
    <row r="69" spans="6:8" ht="15.75" customHeight="1" x14ac:dyDescent="0.25"/>
    <row r="70" spans="6:8" ht="15.75" customHeight="1" x14ac:dyDescent="0.25">
      <c r="G70" s="152" t="s">
        <v>99</v>
      </c>
    </row>
    <row r="71" spans="6:8" ht="15.75" customHeight="1" x14ac:dyDescent="0.25"/>
    <row r="72" spans="6:8" ht="15.75" customHeight="1" x14ac:dyDescent="0.25"/>
    <row r="73" spans="6:8" ht="15.75" customHeight="1" x14ac:dyDescent="0.25">
      <c r="G73" s="153" t="s">
        <v>13</v>
      </c>
      <c r="H73" s="147" t="s">
        <v>14</v>
      </c>
    </row>
    <row r="74" spans="6:8" ht="15.75" customHeight="1" x14ac:dyDescent="0.25">
      <c r="F74" s="148" t="s">
        <v>100</v>
      </c>
      <c r="G74" s="154">
        <f>COUNTIF('הזנת נתונים עדכני'!$I$10:$I$59,F74)</f>
        <v>0</v>
      </c>
      <c r="H74" s="149">
        <f>COUNTIF('הזנת נתונים עדכני'!$J$10:$J$59,'דוח כיתתי'!F74)</f>
        <v>0</v>
      </c>
    </row>
    <row r="75" spans="6:8" ht="15.75" customHeight="1" x14ac:dyDescent="0.25">
      <c r="F75" s="148" t="s">
        <v>101</v>
      </c>
      <c r="G75" s="154">
        <f>COUNTIF('הזנת נתונים עדכני'!$I$10:$I$59,F75)</f>
        <v>0</v>
      </c>
      <c r="H75" s="149">
        <f>COUNTIF('הזנת נתונים עדכני'!$J$10:$J$59,'דוח כיתתי'!F75)</f>
        <v>0</v>
      </c>
    </row>
    <row r="76" spans="6:8" ht="15.75" customHeight="1" x14ac:dyDescent="0.25">
      <c r="F76" s="150" t="s">
        <v>102</v>
      </c>
      <c r="G76" s="155">
        <f>COUNTIF('הזנת נתונים עדכני'!$I$10:$I$59,F76)</f>
        <v>0</v>
      </c>
      <c r="H76" s="151">
        <f>COUNTIF('הזנת נתונים עדכני'!$J$10:$J$59,'דוח כיתתי'!F76)</f>
        <v>0</v>
      </c>
    </row>
    <row r="77" spans="6:8" ht="15.75" customHeight="1" x14ac:dyDescent="0.25"/>
    <row r="78" spans="6:8" ht="15.75" customHeight="1" x14ac:dyDescent="0.25"/>
    <row r="79" spans="6:8" ht="15.75" customHeight="1" x14ac:dyDescent="0.25"/>
    <row r="80" spans="6:8" ht="15.75" customHeight="1" x14ac:dyDescent="0.25"/>
    <row r="81" spans="7:8" ht="15.75" customHeight="1" x14ac:dyDescent="0.25"/>
    <row r="82" spans="7:8" ht="15.75" customHeight="1" x14ac:dyDescent="0.25"/>
    <row r="83" spans="7:8" ht="15.75" customHeight="1" x14ac:dyDescent="0.25"/>
    <row r="84" spans="7:8" ht="15.75" customHeight="1" x14ac:dyDescent="0.25"/>
    <row r="85" spans="7:8" ht="15.75" customHeight="1" x14ac:dyDescent="0.25"/>
    <row r="86" spans="7:8" ht="15.75" customHeight="1" x14ac:dyDescent="0.25"/>
    <row r="87" spans="7:8" ht="15.75" customHeight="1" x14ac:dyDescent="0.25"/>
    <row r="88" spans="7:8" ht="15.75" customHeight="1" x14ac:dyDescent="0.25"/>
    <row r="89" spans="7:8" ht="15.75" customHeight="1" x14ac:dyDescent="0.25"/>
    <row r="90" spans="7:8" ht="15.75" customHeight="1" x14ac:dyDescent="0.25">
      <c r="G90" s="156"/>
      <c r="H90" s="156"/>
    </row>
    <row r="91" spans="7:8" ht="15.75" customHeight="1" x14ac:dyDescent="0.25">
      <c r="G91" s="156"/>
      <c r="H91" s="156"/>
    </row>
    <row r="92" spans="7:8" ht="15.75" customHeight="1" x14ac:dyDescent="0.25"/>
    <row r="93" spans="7:8" ht="15.75" customHeight="1" x14ac:dyDescent="0.25">
      <c r="G93" s="152" t="s">
        <v>103</v>
      </c>
    </row>
    <row r="94" spans="7:8" ht="15.75" customHeight="1" x14ac:dyDescent="0.25"/>
    <row r="95" spans="7:8" ht="15.75" customHeight="1" x14ac:dyDescent="0.25"/>
    <row r="96" spans="7:8" ht="15.75" customHeight="1" x14ac:dyDescent="0.25">
      <c r="G96" s="153" t="s">
        <v>17</v>
      </c>
    </row>
    <row r="97" spans="6:7" ht="15.75" customHeight="1" x14ac:dyDescent="0.25">
      <c r="F97" s="148" t="s">
        <v>74</v>
      </c>
      <c r="G97" s="154">
        <f>COUNTIF('הזנת נתונים עדכני'!$W$10:$W$59,F97)</f>
        <v>0</v>
      </c>
    </row>
    <row r="98" spans="6:7" ht="15.75" customHeight="1" x14ac:dyDescent="0.25">
      <c r="F98" s="148" t="s">
        <v>104</v>
      </c>
      <c r="G98" s="154">
        <f>COUNTIF('הזנת נתונים עדכני'!$W$10:$W$59,F98)</f>
        <v>0</v>
      </c>
    </row>
    <row r="99" spans="6:7" ht="15.75" customHeight="1" x14ac:dyDescent="0.25"/>
    <row r="100" spans="6:7" ht="15.75" customHeight="1" x14ac:dyDescent="0.25"/>
    <row r="101" spans="6:7" ht="15.75" customHeight="1" x14ac:dyDescent="0.25">
      <c r="G101" s="153" t="s">
        <v>18</v>
      </c>
    </row>
    <row r="102" spans="6:7" ht="15.75" customHeight="1" x14ac:dyDescent="0.25">
      <c r="F102" s="148" t="s">
        <v>75</v>
      </c>
      <c r="G102" s="149">
        <f>COUNTIF('הזנת נתונים עדכני'!$X$10:$X$59,F102)</f>
        <v>0</v>
      </c>
    </row>
    <row r="103" spans="6:7" ht="15.75" customHeight="1" x14ac:dyDescent="0.25">
      <c r="F103" s="148" t="s">
        <v>105</v>
      </c>
      <c r="G103" s="149">
        <f>COUNTIF('הזנת נתונים עדכני'!$X$10:$X$59,F103)</f>
        <v>0</v>
      </c>
    </row>
    <row r="104" spans="6:7" ht="15.75" customHeight="1" x14ac:dyDescent="0.25"/>
    <row r="105" spans="6:7" ht="15.75" customHeight="1" x14ac:dyDescent="0.25"/>
    <row r="106" spans="6:7" ht="15.75" customHeight="1" x14ac:dyDescent="0.25"/>
    <row r="107" spans="6:7" ht="15.75" customHeight="1" x14ac:dyDescent="0.25"/>
    <row r="108" spans="6:7" ht="15.75" customHeight="1" x14ac:dyDescent="0.25"/>
    <row r="109" spans="6:7" ht="15.75" customHeight="1" x14ac:dyDescent="0.25"/>
    <row r="110" spans="6:7" ht="15.75" customHeight="1" x14ac:dyDescent="0.25"/>
    <row r="111" spans="6:7" ht="15.75" customHeight="1" x14ac:dyDescent="0.25"/>
    <row r="112" spans="6:7" ht="15.75" customHeight="1" x14ac:dyDescent="0.25">
      <c r="G112" s="157" t="s">
        <v>106</v>
      </c>
    </row>
    <row r="113" spans="6:8" ht="15.75" customHeight="1" x14ac:dyDescent="0.25"/>
    <row r="114" spans="6:8" ht="15.75" customHeight="1" x14ac:dyDescent="0.25">
      <c r="G114" s="153" t="s">
        <v>107</v>
      </c>
      <c r="H114" s="153" t="s">
        <v>108</v>
      </c>
    </row>
    <row r="115" spans="6:8" ht="15.75" customHeight="1" x14ac:dyDescent="0.25">
      <c r="F115" s="148" t="s">
        <v>109</v>
      </c>
      <c r="G115" s="149">
        <f>COUNTIF('הזנת נתונים עדכני'!$O$10:$O$59,F115)</f>
        <v>0</v>
      </c>
      <c r="H115" s="149" t="e">
        <f t="shared" ref="H115:H116" si="0">COUNTIF(#REF!,F115)</f>
        <v>#REF!</v>
      </c>
    </row>
    <row r="116" spans="6:8" ht="15.75" customHeight="1" x14ac:dyDescent="0.25">
      <c r="F116" s="148" t="s">
        <v>73</v>
      </c>
      <c r="G116" s="149">
        <f>COUNTIF('הזנת נתונים עדכני'!$O$10:$O$59,F116)</f>
        <v>0</v>
      </c>
      <c r="H116" s="149" t="e">
        <f t="shared" si="0"/>
        <v>#REF!</v>
      </c>
    </row>
    <row r="117" spans="6:8" ht="15.75" customHeight="1" x14ac:dyDescent="0.25"/>
    <row r="118" spans="6:8" ht="15.75" customHeight="1" x14ac:dyDescent="0.25"/>
    <row r="119" spans="6:8" ht="15.75" customHeight="1" x14ac:dyDescent="0.25"/>
    <row r="120" spans="6:8" ht="15.75" customHeight="1" x14ac:dyDescent="0.25"/>
    <row r="121" spans="6:8" ht="15.75" customHeight="1" x14ac:dyDescent="0.25"/>
    <row r="122" spans="6:8" ht="15.75" customHeight="1" x14ac:dyDescent="0.25"/>
    <row r="123" spans="6:8" ht="15.75" customHeight="1" x14ac:dyDescent="0.25"/>
    <row r="124" spans="6:8" ht="15.75" customHeight="1" x14ac:dyDescent="0.25"/>
    <row r="125" spans="6:8" ht="15.75" customHeight="1" x14ac:dyDescent="0.25"/>
    <row r="126" spans="6:8" ht="15.75" customHeight="1" x14ac:dyDescent="0.25"/>
    <row r="127" spans="6:8" ht="15.75" customHeight="1" x14ac:dyDescent="0.25"/>
    <row r="128" spans="6: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4">
    <dataValidation type="list" allowBlank="1" showInputMessage="1" showErrorMessage="1" prompt="יש ללחוץ ולהזין ערך מרשימת הפריטים" sqref="F74:F76" xr:uid="{00000000-0002-0000-0300-000000000000}">
      <formula1>"עניין מאוד,עניין קצת,לא עניין בכלל"</formula1>
    </dataValidation>
    <dataValidation type="list" allowBlank="1" showInputMessage="1" showErrorMessage="1" prompt="יש ללחוץ ולהזין ערך מרשימת הפריטים" sqref="G90:G91 F97:F98" xr:uid="{00000000-0002-0000-0300-000001000000}">
      <formula1>"בטוח/ה בתשובה,לא בטוח/ה בתשובה"</formula1>
    </dataValidation>
    <dataValidation type="list" allowBlank="1" showInputMessage="1" showErrorMessage="1" prompt="יש ללחוץ ולהזין ערך מרשימת הפריטים" sqref="H90:H91 F102:F103" xr:uid="{00000000-0002-0000-0300-000002000000}">
      <formula1>"התשובה כתובה,הבנתי בעצמי"</formula1>
    </dataValidation>
    <dataValidation type="list" allowBlank="1" showInputMessage="1" showErrorMessage="1" prompt="יש ללחוץ ולהזין ערך מרשימת הפריטים" sqref="F115:F116" xr:uid="{00000000-0002-0000-0300-000003000000}">
      <formula1>"רמת קושי גבוהה,רמת קושי נמוכה"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הזנת נתונים עדכני</vt:lpstr>
      <vt:lpstr>נתונים לפי שאלה</vt:lpstr>
      <vt:lpstr>גיליון עזר (לא לגעת)</vt:lpstr>
      <vt:lpstr>דוח כיתתי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shire</dc:creator>
  <cp:lastModifiedBy>Limor Kolan</cp:lastModifiedBy>
  <dcterms:created xsi:type="dcterms:W3CDTF">2023-04-07T11:20:18Z</dcterms:created>
  <dcterms:modified xsi:type="dcterms:W3CDTF">2025-01-02T17:59:36Z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0x010100ADDEC9F1B5296445B797B8A0A83BFAB2</vt:lpwstr>
  </property>
</Properties>
</file>