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cc0ba4a8366aeaf6c6cf.sharepoint.com/sites/UniversityofEdinburgh/Shared Documents/Data Lessons/Final versions/creating new variables by calculation - Excel/"/>
    </mc:Choice>
  </mc:AlternateContent>
  <xr:revisionPtr revIDLastSave="3" documentId="8_{9326CAC1-50EC-4F8D-8B5B-E542C4B5B918}" xr6:coauthVersionLast="47" xr6:coauthVersionMax="47" xr10:uidLastSave="{EDF58190-3EB6-4C80-9A9E-D76B6EEB955C}"/>
  <bookViews>
    <workbookView xWindow="696" yWindow="1884" windowWidth="17280" windowHeight="8964" xr2:uid="{B34AA576-C390-48C1-A48B-712B9BAC66EC}"/>
  </bookViews>
  <sheets>
    <sheet name="Front page" sheetId="19" r:id="rId1"/>
    <sheet name="Section 1" sheetId="14" r:id="rId2"/>
    <sheet name="Section 2" sheetId="20" r:id="rId3"/>
    <sheet name="Section 3" sheetId="21" r:id="rId4"/>
    <sheet name="Graph production" sheetId="13" state="hidden" r:id="rId5"/>
    <sheet name="Production notes" sheetId="6" state="hidden" r:id="rId6"/>
  </sheets>
  <definedNames>
    <definedName name="_xlnm.Print_Area" localSheetId="1">'Section 1'!$A$1:$J$15</definedName>
    <definedName name="_xlnm.Print_Area" localSheetId="2">'Section 2'!$A$1:$J$150</definedName>
    <definedName name="_xlnm.Print_Titles" localSheetId="1">'Section 1'!$1:$5</definedName>
    <definedName name="_xlnm.Print_Titles" localSheetId="2">'Section 2'!$1:$5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8" i="20" l="1"/>
  <c r="F89" i="20"/>
  <c r="F90" i="20"/>
  <c r="F87" i="20"/>
  <c r="D113" i="21"/>
  <c r="D110" i="21"/>
  <c r="D111" i="21"/>
  <c r="D112" i="21"/>
  <c r="D109" i="21"/>
  <c r="D77" i="21"/>
  <c r="D78" i="21"/>
  <c r="D79" i="21"/>
  <c r="D76" i="21"/>
  <c r="D56" i="21"/>
  <c r="D57" i="21"/>
  <c r="D58" i="21"/>
  <c r="D59" i="21"/>
  <c r="D47" i="21"/>
  <c r="E77" i="20"/>
  <c r="E78" i="20"/>
  <c r="E79" i="20"/>
  <c r="E76" i="20"/>
  <c r="E55" i="20"/>
  <c r="E54" i="20"/>
  <c r="E53" i="20"/>
  <c r="E52" i="20"/>
  <c r="E70" i="20"/>
  <c r="E71" i="20"/>
  <c r="E69" i="20"/>
  <c r="E68" i="20"/>
  <c r="E91" i="21"/>
  <c r="E90" i="21"/>
  <c r="E89" i="21"/>
  <c r="E88" i="21"/>
  <c r="E87" i="21"/>
  <c r="E86" i="21"/>
  <c r="D50" i="21"/>
  <c r="D49" i="21"/>
  <c r="D48" i="21"/>
  <c r="E39" i="20"/>
  <c r="F39" i="20" s="1"/>
  <c r="E38" i="20"/>
  <c r="F38" i="20" s="1"/>
  <c r="E37" i="20"/>
  <c r="F37" i="20" s="1"/>
  <c r="E36" i="20"/>
  <c r="F36" i="20" s="1"/>
  <c r="F129" i="20"/>
  <c r="F130" i="20"/>
  <c r="F131" i="20"/>
  <c r="F132" i="20"/>
  <c r="F128" i="20"/>
  <c r="F61" i="20"/>
  <c r="F62" i="20"/>
  <c r="F63" i="20"/>
  <c r="F60" i="20"/>
  <c r="E61" i="20"/>
  <c r="E62" i="20"/>
  <c r="E63" i="20"/>
  <c r="E60" i="20"/>
  <c r="D61" i="20"/>
  <c r="D62" i="20"/>
  <c r="D63" i="20"/>
  <c r="D60" i="20"/>
  <c r="E45" i="20"/>
  <c r="E46" i="20"/>
  <c r="E47" i="20"/>
  <c r="E44" i="20"/>
  <c r="E28" i="20"/>
  <c r="E31" i="20"/>
  <c r="E30" i="20"/>
  <c r="E29" i="20"/>
  <c r="G5" i="6"/>
  <c r="G6" i="6"/>
  <c r="G7" i="6"/>
  <c r="G8" i="6"/>
  <c r="G9" i="6"/>
  <c r="G10" i="6"/>
  <c r="G11" i="6"/>
  <c r="G12" i="6"/>
  <c r="G13" i="6"/>
  <c r="G4" i="6"/>
</calcChain>
</file>

<file path=xl/sharedStrings.xml><?xml version="1.0" encoding="utf-8"?>
<sst xmlns="http://schemas.openxmlformats.org/spreadsheetml/2006/main" count="371" uniqueCount="292">
  <si>
    <t>Worksheet section</t>
  </si>
  <si>
    <t>Contents</t>
  </si>
  <si>
    <t>Section 1.1</t>
  </si>
  <si>
    <t>1)</t>
  </si>
  <si>
    <t>2)</t>
  </si>
  <si>
    <t>3)</t>
  </si>
  <si>
    <t>4)</t>
  </si>
  <si>
    <t>5)</t>
  </si>
  <si>
    <t>name</t>
  </si>
  <si>
    <t>6)</t>
  </si>
  <si>
    <t>7)</t>
  </si>
  <si>
    <t>Date</t>
  </si>
  <si>
    <t>Section 2.1</t>
  </si>
  <si>
    <t>Section 2.2</t>
  </si>
  <si>
    <t>county</t>
  </si>
  <si>
    <t>street</t>
  </si>
  <si>
    <t>postcode</t>
  </si>
  <si>
    <t>town</t>
  </si>
  <si>
    <t>Midlothian</t>
  </si>
  <si>
    <t>Castlehill</t>
  </si>
  <si>
    <t>EH1 2NG</t>
  </si>
  <si>
    <t>Edinburgh</t>
  </si>
  <si>
    <t>Falkirk</t>
  </si>
  <si>
    <t>The Helix</t>
  </si>
  <si>
    <t>FK2 7ZT</t>
  </si>
  <si>
    <t>Stirlingshire</t>
  </si>
  <si>
    <t>Castle Wynd</t>
  </si>
  <si>
    <t>FK8 1EJ</t>
  </si>
  <si>
    <t>Stirling</t>
  </si>
  <si>
    <t>Scottish Borders</t>
  </si>
  <si>
    <t>Abbey Street</t>
  </si>
  <si>
    <t>TD6 9LG</t>
  </si>
  <si>
    <t>Melrose</t>
  </si>
  <si>
    <t>Section 2.3</t>
  </si>
  <si>
    <t>test_2</t>
  </si>
  <si>
    <t>test_1</t>
  </si>
  <si>
    <t>price</t>
  </si>
  <si>
    <t>Graph 1</t>
  </si>
  <si>
    <t>Note: All data made up to create nice graphs</t>
  </si>
  <si>
    <t>Show</t>
  </si>
  <si>
    <t>Attendance</t>
  </si>
  <si>
    <t>Musical</t>
  </si>
  <si>
    <t>Ballet</t>
  </si>
  <si>
    <t>Play</t>
  </si>
  <si>
    <t>Drama</t>
  </si>
  <si>
    <t>Graph 2</t>
  </si>
  <si>
    <t>Average price of chocolate bar by year</t>
  </si>
  <si>
    <t>Graph 3</t>
  </si>
  <si>
    <t>Max Temperature (in Celsius) by month</t>
  </si>
  <si>
    <t>Jan</t>
  </si>
  <si>
    <t>Feb</t>
  </si>
  <si>
    <t>Mar</t>
  </si>
  <si>
    <t>Apr</t>
  </si>
  <si>
    <t>May</t>
  </si>
  <si>
    <t>Jun</t>
  </si>
  <si>
    <t>Jul</t>
  </si>
  <si>
    <t>Aug</t>
  </si>
  <si>
    <t>Sep</t>
  </si>
  <si>
    <t>Oct</t>
  </si>
  <si>
    <t>Nov</t>
  </si>
  <si>
    <t>Dec</t>
  </si>
  <si>
    <t>Worksheet section ID</t>
  </si>
  <si>
    <t>Description</t>
  </si>
  <si>
    <t>Task-type</t>
  </si>
  <si>
    <t xml:space="preserve">Quantity </t>
  </si>
  <si>
    <t>Status</t>
  </si>
  <si>
    <t>Created</t>
  </si>
  <si>
    <t>Still to be built</t>
  </si>
  <si>
    <t>Qualitative vs. Quantitative</t>
  </si>
  <si>
    <t>Recall</t>
  </si>
  <si>
    <t>Draft</t>
  </si>
  <si>
    <t>Define</t>
  </si>
  <si>
    <t>Rephrase</t>
  </si>
  <si>
    <t>Discrete vs. Continuous</t>
  </si>
  <si>
    <t>Scales of measurement</t>
  </si>
  <si>
    <t>Overview - (needs a different name)</t>
  </si>
  <si>
    <t>Apply</t>
  </si>
  <si>
    <t>1. Variables</t>
  </si>
  <si>
    <t>Variables</t>
  </si>
  <si>
    <t>True or False? "A variable is a column of data that can hold multiple data types at the same time."</t>
  </si>
  <si>
    <t>False - variables are columns of data that hold one data type.</t>
  </si>
  <si>
    <t>What are the variables in this dataset?</t>
  </si>
  <si>
    <t xml:space="preserve">The variables are street, town, county, postcode. </t>
  </si>
  <si>
    <t>Can you think of a benefit of creating new variables?</t>
  </si>
  <si>
    <t>Adding, subtracting, multiplying, dividing, average, minimum, maximum</t>
  </si>
  <si>
    <t>Can you state some of the calculations you could use to create a new variable?</t>
  </si>
  <si>
    <t>Country</t>
  </si>
  <si>
    <t>pop_increase</t>
  </si>
  <si>
    <t>Scotland</t>
  </si>
  <si>
    <t>Canada</t>
  </si>
  <si>
    <t>Greece</t>
  </si>
  <si>
    <t>New Zealand</t>
  </si>
  <si>
    <t>population
_1900</t>
  </si>
  <si>
    <t>population
_2000</t>
  </si>
  <si>
    <t>ID</t>
  </si>
  <si>
    <t>max_test</t>
  </si>
  <si>
    <t>GF15421</t>
  </si>
  <si>
    <t>SD14582</t>
  </si>
  <si>
    <t>WS12452</t>
  </si>
  <si>
    <t>AW5248</t>
  </si>
  <si>
    <t>age</t>
  </si>
  <si>
    <t>over_18</t>
  </si>
  <si>
    <t>Isla</t>
  </si>
  <si>
    <t>Hamish</t>
  </si>
  <si>
    <t>Zach</t>
  </si>
  <si>
    <t>Formula used is  = IF(age&gt;18,"Yes","No")</t>
  </si>
  <si>
    <t>item</t>
  </si>
  <si>
    <t>coffee</t>
  </si>
  <si>
    <t>tea</t>
  </si>
  <si>
    <t>cake</t>
  </si>
  <si>
    <t>biscuit</t>
  </si>
  <si>
    <t>price_10%</t>
  </si>
  <si>
    <t>price_25%</t>
  </si>
  <si>
    <t>price_50%</t>
  </si>
  <si>
    <t>Create 2 new variables where the price has increased by 25% and 50%.</t>
  </si>
  <si>
    <t>8)</t>
  </si>
  <si>
    <t>Section 2.5</t>
  </si>
  <si>
    <t>9)</t>
  </si>
  <si>
    <t>team_name</t>
  </si>
  <si>
    <t>pts_difference</t>
  </si>
  <si>
    <t xml:space="preserve">- Create a new variable which looks at the difference between the points in the 2 seasons. </t>
  </si>
  <si>
    <t>Note for teachers: the information in the table above is an example only.</t>
  </si>
  <si>
    <t>Wales</t>
  </si>
  <si>
    <t>France</t>
  </si>
  <si>
    <t>England</t>
  </si>
  <si>
    <t>Ireland</t>
  </si>
  <si>
    <t>pts_season
_2021</t>
  </si>
  <si>
    <t>pts_season
_2020</t>
  </si>
  <si>
    <t>Amelia</t>
  </si>
  <si>
    <t>- List at least 5 teams in your chosen sport.</t>
  </si>
  <si>
    <t>- Update the headings of the columns to show which years you have found the data for 
(e.g. pts_season_2021)</t>
  </si>
  <si>
    <t>pts_season
_YYYY</t>
  </si>
  <si>
    <t>3a)</t>
  </si>
  <si>
    <t>3b)</t>
  </si>
  <si>
    <t>%_pop_increase</t>
  </si>
  <si>
    <r>
      <t xml:space="preserve">Create a new variable </t>
    </r>
    <r>
      <rPr>
        <b/>
        <sz val="12"/>
        <rFont val="Calibri"/>
        <family val="2"/>
        <scheme val="minor"/>
      </rPr>
      <t>pop_increase</t>
    </r>
    <r>
      <rPr>
        <sz val="12"/>
        <rFont val="Calibri"/>
        <family val="2"/>
        <scheme val="minor"/>
      </rPr>
      <t xml:space="preserve"> by calculating the difference between the population size in 1900 and 2000.</t>
    </r>
  </si>
  <si>
    <r>
      <t xml:space="preserve">Create a new variable </t>
    </r>
    <r>
      <rPr>
        <b/>
        <sz val="12"/>
        <rFont val="Calibri"/>
        <family val="2"/>
        <scheme val="minor"/>
      </rPr>
      <t>max_test</t>
    </r>
    <r>
      <rPr>
        <sz val="12"/>
        <rFont val="Calibri"/>
        <family val="2"/>
        <scheme val="minor"/>
      </rPr>
      <t>, by calculating the maximum of the 2 test scores.</t>
    </r>
  </si>
  <si>
    <r>
      <t xml:space="preserve">Fill in the rest of the formulas in the column </t>
    </r>
    <r>
      <rPr>
        <b/>
        <sz val="12"/>
        <rFont val="Calibri"/>
        <family val="2"/>
        <scheme val="minor"/>
      </rPr>
      <t>over_18</t>
    </r>
    <r>
      <rPr>
        <sz val="12"/>
        <rFont val="Calibri"/>
        <family val="2"/>
        <scheme val="minor"/>
      </rPr>
      <t xml:space="preserve"> to show which people are aged over 18 years old. </t>
    </r>
  </si>
  <si>
    <t>VATable?</t>
  </si>
  <si>
    <t>No</t>
  </si>
  <si>
    <t>Yes</t>
  </si>
  <si>
    <t>Ice cream</t>
  </si>
  <si>
    <t>Child's top</t>
  </si>
  <si>
    <t>Bread</t>
  </si>
  <si>
    <t>Shoes</t>
  </si>
  <si>
    <t>Newspaper</t>
  </si>
  <si>
    <t>Crisps</t>
  </si>
  <si>
    <t xml:space="preserve">Choose a sport you are interested in. List the teams that play in a league (e.g. Women's Rugby 6 Nations Championship, Scottish Premiership Football League) and their points totals in the last 2 seasons. </t>
  </si>
  <si>
    <r>
      <t xml:space="preserve">Create a new variable </t>
    </r>
    <r>
      <rPr>
        <b/>
        <sz val="12"/>
        <rFont val="Calibri"/>
        <family val="2"/>
        <scheme val="minor"/>
      </rPr>
      <t>%_pop_increase</t>
    </r>
    <r>
      <rPr>
        <sz val="12"/>
        <rFont val="Calibri"/>
        <family val="2"/>
        <scheme val="minor"/>
      </rPr>
      <t xml:space="preserve"> by dividing the</t>
    </r>
    <r>
      <rPr>
        <b/>
        <sz val="12"/>
        <rFont val="Calibri"/>
        <family val="2"/>
        <scheme val="minor"/>
      </rPr>
      <t xml:space="preserve"> pop_increase</t>
    </r>
    <r>
      <rPr>
        <sz val="12"/>
        <rFont val="Calibri"/>
        <family val="2"/>
        <scheme val="minor"/>
      </rPr>
      <t xml:space="preserve"> by the population in 1900.</t>
    </r>
  </si>
  <si>
    <t>Gender</t>
  </si>
  <si>
    <t>artist.name</t>
  </si>
  <si>
    <t>data.medium</t>
  </si>
  <si>
    <t>data.title</t>
  </si>
  <si>
    <t>birth location</t>
  </si>
  <si>
    <t>artist birth.year</t>
  </si>
  <si>
    <t>artist death.year</t>
  </si>
  <si>
    <t>Male</t>
  </si>
  <si>
    <t>Aitchison, Craigie</t>
  </si>
  <si>
    <t>Oil paint on canvas</t>
  </si>
  <si>
    <t>Model and Dog</t>
  </si>
  <si>
    <t xml:space="preserve">Edinburgh  </t>
  </si>
  <si>
    <t>Alexander, Edwin</t>
  </si>
  <si>
    <t>Watercolour on paper</t>
  </si>
  <si>
    <t>Peacock and Python</t>
  </si>
  <si>
    <t>Female</t>
  </si>
  <si>
    <t>Barns-Graham, Wilhelmina</t>
  </si>
  <si>
    <t>Crayon and acrylic on paper</t>
  </si>
  <si>
    <t>Lava Movement, La Geria</t>
  </si>
  <si>
    <t xml:space="preserve">St Andrews  </t>
  </si>
  <si>
    <t>Batchelor, David</t>
  </si>
  <si>
    <t>Steel, rubber and acrylic sheets</t>
  </si>
  <si>
    <t>I Love Kings Cross and Kings Cross Loves Me, 8</t>
  </si>
  <si>
    <t xml:space="preserve">Dundee  </t>
  </si>
  <si>
    <t>The variables are Gender, artist.name, data.medium, data.title, birthlocation, artistbirth.year, artistdeath.year.</t>
  </si>
  <si>
    <t>Section 1.2</t>
  </si>
  <si>
    <t>https://www.bbc.co.uk/sport/olympics/57836709</t>
  </si>
  <si>
    <t>The variables are 
Rank, Country, Gold, Silver, Bronze, Total</t>
  </si>
  <si>
    <t>Creating new calculated variables in Excel
(Answers)</t>
  </si>
  <si>
    <t>2. Create by calculation</t>
  </si>
  <si>
    <t>country</t>
  </si>
  <si>
    <t>Netherlands</t>
  </si>
  <si>
    <t>height_difference</t>
  </si>
  <si>
    <t>Bangladesh</t>
  </si>
  <si>
    <t>Japan</t>
  </si>
  <si>
    <t>Rwanda</t>
  </si>
  <si>
    <t>women_cm</t>
  </si>
  <si>
    <t>men_cm</t>
  </si>
  <si>
    <t>average_test</t>
  </si>
  <si>
    <r>
      <t xml:space="preserve">Now, create a new variable </t>
    </r>
    <r>
      <rPr>
        <b/>
        <sz val="12"/>
        <rFont val="Calibri"/>
        <family val="2"/>
        <scheme val="minor"/>
      </rPr>
      <t>average_test</t>
    </r>
    <r>
      <rPr>
        <sz val="12"/>
        <rFont val="Calibri"/>
        <family val="2"/>
        <scheme val="minor"/>
      </rPr>
      <t>, by calculating the average of the 2 test scores.</t>
    </r>
  </si>
  <si>
    <t xml:space="preserve">Create a new variable by working out the difference in height between men and women in these countries. </t>
  </si>
  <si>
    <t>month</t>
  </si>
  <si>
    <t>num_sold</t>
  </si>
  <si>
    <t>total_sales</t>
  </si>
  <si>
    <t>average_sales</t>
  </si>
  <si>
    <t>January</t>
  </si>
  <si>
    <t>February</t>
  </si>
  <si>
    <t>March</t>
  </si>
  <si>
    <t>April</t>
  </si>
  <si>
    <r>
      <t xml:space="preserve">Create a new variable that works outs the average sales by dividing the </t>
    </r>
    <r>
      <rPr>
        <b/>
        <sz val="12"/>
        <rFont val="Calibri"/>
        <family val="2"/>
        <scheme val="minor"/>
      </rPr>
      <t>total_sales</t>
    </r>
    <r>
      <rPr>
        <sz val="12"/>
        <rFont val="Calibri"/>
        <family val="2"/>
        <scheme val="minor"/>
      </rPr>
      <t xml:space="preserve"> by </t>
    </r>
    <r>
      <rPr>
        <b/>
        <sz val="12"/>
        <rFont val="Calibri"/>
        <family val="2"/>
        <scheme val="minor"/>
      </rPr>
      <t>num_sold</t>
    </r>
    <r>
      <rPr>
        <sz val="12"/>
        <rFont val="Calibri"/>
        <family val="2"/>
        <scheme val="minor"/>
      </rPr>
      <t xml:space="preserve">. </t>
    </r>
  </si>
  <si>
    <t>Section 3.1</t>
  </si>
  <si>
    <t>Fill in the gap in this statement</t>
  </si>
  <si>
    <r>
      <t xml:space="preserve">IF </t>
    </r>
    <r>
      <rPr>
        <i/>
        <sz val="16"/>
        <color theme="1"/>
        <rFont val="Calibri"/>
        <family val="2"/>
        <scheme val="minor"/>
      </rPr>
      <t xml:space="preserve">something is </t>
    </r>
  </si>
  <si>
    <r>
      <t xml:space="preserve">THEN </t>
    </r>
    <r>
      <rPr>
        <i/>
        <sz val="16"/>
        <color theme="1"/>
        <rFont val="Calibri"/>
        <family val="2"/>
        <scheme val="minor"/>
      </rPr>
      <t>this</t>
    </r>
  </si>
  <si>
    <r>
      <t xml:space="preserve">ELSE </t>
    </r>
    <r>
      <rPr>
        <i/>
        <sz val="16"/>
        <color theme="1"/>
        <rFont val="Calibri"/>
        <family val="2"/>
        <scheme val="minor"/>
      </rPr>
      <t>that</t>
    </r>
  </si>
  <si>
    <t>true</t>
  </si>
  <si>
    <t>Section 3.2</t>
  </si>
  <si>
    <t>1. Allows you to understand more about your data
2. Allows you to perform calculations such as adding, subtracting, dividing
3. You can compare different data items</t>
  </si>
  <si>
    <t xml:space="preserve">THEN </t>
  </si>
  <si>
    <t>turn it up</t>
  </si>
  <si>
    <t>Can you fill in the gaps in these IF statements</t>
  </si>
  <si>
    <t xml:space="preserve">IF </t>
  </si>
  <si>
    <t>it is sunny</t>
  </si>
  <si>
    <t>water the plant</t>
  </si>
  <si>
    <t>animals</t>
  </si>
  <si>
    <t>colour</t>
  </si>
  <si>
    <t>green?</t>
  </si>
  <si>
    <t>Frog</t>
  </si>
  <si>
    <t>green</t>
  </si>
  <si>
    <t>Snake</t>
  </si>
  <si>
    <t>Bird</t>
  </si>
  <si>
    <t>black</t>
  </si>
  <si>
    <t>Fox</t>
  </si>
  <si>
    <t>orange</t>
  </si>
  <si>
    <t>Fill in the rest of the rows to show which of these animals are green?</t>
  </si>
  <si>
    <t>place_of_birth</t>
  </si>
  <si>
    <t>Elsie Inglis</t>
  </si>
  <si>
    <t>India</t>
  </si>
  <si>
    <t>Agnes Campbell</t>
  </si>
  <si>
    <t>Victoria Drummond</t>
  </si>
  <si>
    <t>Emmeline Pankhurst</t>
  </si>
  <si>
    <t>born_scotland</t>
  </si>
  <si>
    <t>golf club</t>
  </si>
  <si>
    <t>hockey stick</t>
  </si>
  <si>
    <t>ice stakes</t>
  </si>
  <si>
    <t>surf board</t>
  </si>
  <si>
    <t>over_£100</t>
  </si>
  <si>
    <t>Create a new variable that has the value TRUE if the price of this sports equipment is over £100.</t>
  </si>
  <si>
    <t>VAT_amount_
to_be_added</t>
  </si>
  <si>
    <r>
      <t xml:space="preserve">When an item is sold, sometimes VAT is added to the final price that the buyer pays. The dataset below contains some items that have VAT added to them and some that don't.
Create a new variable, </t>
    </r>
    <r>
      <rPr>
        <b/>
        <sz val="12"/>
        <rFont val="Calibri"/>
        <family val="2"/>
        <scheme val="minor"/>
      </rPr>
      <t>VAT_amount_to_be_added</t>
    </r>
    <r>
      <rPr>
        <sz val="12"/>
        <rFont val="Calibri"/>
        <family val="2"/>
        <scheme val="minor"/>
      </rPr>
      <t xml:space="preserve"> using an IF statement that shows how much VAT would need to be added to the price. If the item is VATable, calculate 20% of the price otherwise the amount is £0.</t>
    </r>
  </si>
  <si>
    <t>Section 3.3</t>
  </si>
  <si>
    <t>Create by calculation</t>
  </si>
  <si>
    <t>Conditional</t>
  </si>
  <si>
    <t>the music is too quiet</t>
  </si>
  <si>
    <t xml:space="preserve">ELSE </t>
  </si>
  <si>
    <t>leave it at the same volume</t>
  </si>
  <si>
    <t>take sunglasses</t>
  </si>
  <si>
    <t>leave sunglasses at home</t>
  </si>
  <si>
    <t>don't water the plant</t>
  </si>
  <si>
    <t>Example</t>
  </si>
  <si>
    <t>Section 2.4</t>
  </si>
  <si>
    <t>the plant needs watering</t>
  </si>
  <si>
    <t>Section 3.4</t>
  </si>
  <si>
    <t>IF(C66="Scotland",TRUE,FALSE)</t>
  </si>
  <si>
    <t>shorter</t>
  </si>
  <si>
    <t>building_or_statue</t>
  </si>
  <si>
    <t>2) Create an IF statement that will give you,</t>
  </si>
  <si>
    <t>1) Find the height of at least 5 buildings or statues in metres</t>
  </si>
  <si>
    <t>height_m</t>
  </si>
  <si>
    <t>height_m&gt;324</t>
  </si>
  <si>
    <t>Scott Monument</t>
  </si>
  <si>
    <t>"taller"</t>
  </si>
  <si>
    <t>"shorter"</t>
  </si>
  <si>
    <t>The Glasgow Tower</t>
  </si>
  <si>
    <t>Shanghai Tower</t>
  </si>
  <si>
    <t>Empire State building</t>
  </si>
  <si>
    <t>Nelson's column</t>
  </si>
  <si>
    <t>The Shard</t>
  </si>
  <si>
    <t>height_vs_eiffel_tower</t>
  </si>
  <si>
    <r>
      <t xml:space="preserve">What formula do you think has been used to create the variable </t>
    </r>
    <r>
      <rPr>
        <b/>
        <sz val="12"/>
        <rFont val="Calibri"/>
        <family val="2"/>
        <scheme val="minor"/>
      </rPr>
      <t>born_scotland</t>
    </r>
    <r>
      <rPr>
        <sz val="12"/>
        <rFont val="Calibri"/>
        <family val="2"/>
        <scheme val="minor"/>
      </rPr>
      <t xml:space="preserve"> that has the value TRUE if these people were born in Scotland.</t>
    </r>
  </si>
  <si>
    <t>open</t>
  </si>
  <si>
    <t>closed</t>
  </si>
  <si>
    <t>venue</t>
  </si>
  <si>
    <t>Edinburgh Zoo</t>
  </si>
  <si>
    <t>Stirling Castle</t>
  </si>
  <si>
    <t>The Kelpies</t>
  </si>
  <si>
    <t>Waverley station</t>
  </si>
  <si>
    <t>time_open_hrs</t>
  </si>
  <si>
    <r>
      <t xml:space="preserve">The time these venues are open for is calculated by </t>
    </r>
    <r>
      <rPr>
        <b/>
        <sz val="12"/>
        <rFont val="Calibri"/>
        <family val="2"/>
        <scheme val="minor"/>
      </rPr>
      <t>closed-open</t>
    </r>
    <r>
      <rPr>
        <sz val="12"/>
        <rFont val="Calibri"/>
        <family val="2"/>
        <scheme val="minor"/>
      </rPr>
      <t>.</t>
    </r>
  </si>
  <si>
    <t>What calculation do you think has been used to calculate how many hours these venues are open for?</t>
  </si>
  <si>
    <t>10)</t>
  </si>
  <si>
    <t>location</t>
  </si>
  <si>
    <t>average_temp</t>
  </si>
  <si>
    <t>June</t>
  </si>
  <si>
    <t>September</t>
  </si>
  <si>
    <t>Iceland</t>
  </si>
  <si>
    <t>Brazil</t>
  </si>
  <si>
    <t>=AVERAGE()</t>
  </si>
  <si>
    <t>11)</t>
  </si>
  <si>
    <t>The dataset below allows you to compare heights of buildings against the Eiffel Tower (324m)</t>
  </si>
  <si>
    <t>Below is a table of data from the BBC sport website. What variables are in these datasets?</t>
  </si>
  <si>
    <t>3. Conditional statements</t>
  </si>
  <si>
    <t>Which Excel formula do you think has been used to calculate the average temperatures in Celsius of these countries?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</si>
</sst>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3" formatCode="_-* #,##0.00_-;\-* #,##0.00_-;_-* &quot;-&quot;??_-;_-@_-"/>
    <numFmt numFmtId="164" formatCode="#,\K"/>
    <numFmt numFmtId="165" formatCode="_-[$£-809]* #,##0.00_-;\-[$£-809]* #,##0.00_-;_-[$£-809]* &quot;-&quot;??_-;_-@_-"/>
    <numFmt numFmtId="166" formatCode="_-* #,##0_-;\-* #,##0_-;_-* &quot;-&quot;??_-;_-@_-"/>
    <numFmt numFmtId="167" formatCode="_-[$$-409]* #,##0_ ;_-[$$-409]* \-#,##0\ ;_-[$$-409]* &quot;-&quot;??_ ;_-@_ "/>
    <numFmt numFmtId="168" formatCode="&quot;£&quot;#,##0.00"/>
  </numFmts>
  <fonts count="28" x14ac:knownFonts="1">
    <font>
      <sz val="11"/>
      <color theme="1"/>
      <name val="Calibri"/>
      <family val="2"/>
      <scheme val="minor"/>
    </font>
    <font>
      <sz val="12"/>
      <color theme="1"/>
      <name val="Calibri"/>
      <family val="2"/>
      <scheme val="minor"/>
    </font>
    <font>
      <b/>
      <sz val="11"/>
      <color theme="1"/>
      <name val="Calibri"/>
      <family val="2"/>
      <scheme val="minor"/>
    </font>
    <font>
      <sz val="11"/>
      <color rgb="FF172B4D"/>
      <name val="Segoe UI"/>
      <family val="2"/>
    </font>
    <font>
      <b/>
      <sz val="11"/>
      <color rgb="FF172B4D"/>
      <name val="Segoe UI"/>
      <family val="2"/>
    </font>
    <font>
      <sz val="11"/>
      <color rgb="FFFF5630"/>
      <name val="Segoe UI"/>
      <family val="2"/>
    </font>
    <font>
      <b/>
      <sz val="16"/>
      <color theme="1"/>
      <name val="Calibri"/>
      <family val="2"/>
      <scheme val="minor"/>
    </font>
    <font>
      <sz val="12"/>
      <name val="Calibri"/>
      <family val="2"/>
      <scheme val="minor"/>
    </font>
    <font>
      <b/>
      <sz val="12"/>
      <name val="Calibri"/>
      <family val="2"/>
      <scheme val="minor"/>
    </font>
    <font>
      <b/>
      <sz val="12"/>
      <color theme="1"/>
      <name val="Calibri"/>
      <family val="2"/>
      <scheme val="minor"/>
    </font>
    <font>
      <b/>
      <sz val="11"/>
      <name val="Calibri"/>
      <family val="2"/>
      <scheme val="minor"/>
    </font>
    <font>
      <b/>
      <sz val="26"/>
      <color theme="1"/>
      <name val="Calibri"/>
      <family val="2"/>
      <scheme val="minor"/>
    </font>
    <font>
      <sz val="8"/>
      <name val="Calibri"/>
      <family val="2"/>
      <scheme val="minor"/>
    </font>
    <font>
      <b/>
      <sz val="14"/>
      <name val="Calibri"/>
      <family val="2"/>
      <scheme val="minor"/>
    </font>
    <font>
      <sz val="12"/>
      <color rgb="FFFF0000"/>
      <name val="Calibri"/>
      <family val="2"/>
      <scheme val="minor"/>
    </font>
    <font>
      <sz val="11"/>
      <color theme="1"/>
      <name val="Calibri"/>
      <family val="2"/>
      <scheme val="minor"/>
    </font>
    <font>
      <sz val="11"/>
      <color rgb="FFFF0000"/>
      <name val="Calibri"/>
      <family val="2"/>
      <scheme val="minor"/>
    </font>
    <font>
      <u/>
      <sz val="11"/>
      <color theme="10"/>
      <name val="Calibri"/>
      <family val="2"/>
      <scheme val="minor"/>
    </font>
    <font>
      <b/>
      <sz val="11"/>
      <color rgb="FFFF0000"/>
      <name val="Calibri"/>
      <family val="2"/>
      <scheme val="minor"/>
    </font>
    <font>
      <b/>
      <sz val="12"/>
      <color rgb="FFFF0000"/>
      <name val="Calibri"/>
      <family val="2"/>
      <scheme val="minor"/>
    </font>
    <font>
      <i/>
      <sz val="11"/>
      <color rgb="FFFF0000"/>
      <name val="Calibri"/>
      <family val="2"/>
      <scheme val="minor"/>
    </font>
    <font>
      <sz val="11"/>
      <name val="Calibri"/>
      <family val="2"/>
      <scheme val="minor"/>
    </font>
    <font>
      <i/>
      <sz val="11"/>
      <name val="Calibri"/>
      <family val="2"/>
      <scheme val="minor"/>
    </font>
    <font>
      <b/>
      <i/>
      <sz val="11"/>
      <color theme="1"/>
      <name val="Calibri"/>
      <family val="2"/>
      <scheme val="minor"/>
    </font>
    <font>
      <sz val="14"/>
      <color theme="1"/>
      <name val="Calibri"/>
      <family val="2"/>
      <scheme val="minor"/>
    </font>
    <font>
      <sz val="16"/>
      <color theme="1"/>
      <name val="Calibri"/>
      <family val="2"/>
      <scheme val="minor"/>
    </font>
    <font>
      <i/>
      <sz val="16"/>
      <color theme="1"/>
      <name val="Calibri"/>
      <family val="2"/>
      <scheme val="minor"/>
    </font>
    <font>
      <i/>
      <sz val="12"/>
      <color theme="0" tint="-0.499984740745262"/>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4F5F7"/>
        <bgColor indexed="64"/>
      </patternFill>
    </fill>
    <fill>
      <patternFill patternType="solid">
        <fgColor rgb="FF6A9CA1"/>
        <bgColor indexed="64"/>
      </patternFill>
    </fill>
    <fill>
      <patternFill patternType="solid">
        <fgColor rgb="FFEAC036"/>
        <bgColor indexed="64"/>
      </patternFill>
    </fill>
    <fill>
      <patternFill patternType="solid">
        <fgColor them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mediumDashed">
        <color rgb="FF6A9CA1"/>
      </left>
      <right/>
      <top style="mediumDashed">
        <color rgb="FF6A9CA1"/>
      </top>
      <bottom style="mediumDashed">
        <color rgb="FF6A9CA1"/>
      </bottom>
      <diagonal/>
    </border>
    <border>
      <left/>
      <right/>
      <top style="mediumDashed">
        <color rgb="FF6A9CA1"/>
      </top>
      <bottom style="mediumDashed">
        <color rgb="FF6A9CA1"/>
      </bottom>
      <diagonal/>
    </border>
    <border>
      <left/>
      <right style="mediumDashed">
        <color rgb="FF6A9CA1"/>
      </right>
      <top style="mediumDashed">
        <color rgb="FF6A9CA1"/>
      </top>
      <bottom style="mediumDashed">
        <color rgb="FF6A9CA1"/>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s>
  <cellStyleXfs count="4">
    <xf numFmtId="0" fontId="0" fillId="0" borderId="0"/>
    <xf numFmtId="43" fontId="15" fillId="0" borderId="0" applyFont="0" applyFill="0" applyBorder="0" applyAlignment="0" applyProtection="0"/>
    <xf numFmtId="0" fontId="17" fillId="0" borderId="0" applyNumberFormat="0" applyFill="0" applyBorder="0" applyAlignment="0" applyProtection="0"/>
    <xf numFmtId="9" fontId="15" fillId="0" borderId="0" applyFont="0" applyFill="0" applyBorder="0" applyAlignment="0" applyProtection="0"/>
  </cellStyleXfs>
  <cellXfs count="149">
    <xf numFmtId="0" fontId="0" fillId="0" borderId="0" xfId="0"/>
    <xf numFmtId="0" fontId="0" fillId="2" borderId="0" xfId="0" applyFill="1"/>
    <xf numFmtId="0" fontId="4" fillId="4"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0" fillId="5" borderId="0" xfId="0" applyFill="1"/>
    <xf numFmtId="0" fontId="7" fillId="0" borderId="0" xfId="0" applyFont="1" applyAlignment="1">
      <alignment vertical="center"/>
    </xf>
    <xf numFmtId="0" fontId="0" fillId="2" borderId="0" xfId="0" applyFill="1" applyBorder="1"/>
    <xf numFmtId="0" fontId="9" fillId="2" borderId="0" xfId="0" applyFont="1" applyFill="1" applyAlignment="1">
      <alignment horizontal="right"/>
    </xf>
    <xf numFmtId="0" fontId="2" fillId="2" borderId="0" xfId="0" applyFont="1" applyFill="1" applyBorder="1"/>
    <xf numFmtId="0" fontId="2" fillId="2" borderId="0" xfId="0" applyFont="1" applyFill="1" applyBorder="1" applyAlignment="1"/>
    <xf numFmtId="164" fontId="0" fillId="0" borderId="0" xfId="0" applyNumberFormat="1"/>
    <xf numFmtId="165" fontId="0" fillId="0" borderId="0" xfId="0" applyNumberFormat="1"/>
    <xf numFmtId="0" fontId="2" fillId="0" borderId="0" xfId="0" applyFont="1"/>
    <xf numFmtId="0" fontId="8" fillId="2" borderId="7" xfId="0" applyFont="1" applyFill="1" applyBorder="1"/>
    <xf numFmtId="0" fontId="10" fillId="2" borderId="8" xfId="0" applyFont="1" applyFill="1" applyBorder="1" applyAlignment="1"/>
    <xf numFmtId="0" fontId="10" fillId="2" borderId="9" xfId="0" applyFont="1" applyFill="1" applyBorder="1" applyAlignment="1"/>
    <xf numFmtId="0" fontId="9" fillId="2" borderId="0" xfId="0" applyFont="1" applyFill="1" applyAlignment="1">
      <alignment vertical="top"/>
    </xf>
    <xf numFmtId="0" fontId="16" fillId="2" borderId="0" xfId="0" applyFont="1" applyFill="1"/>
    <xf numFmtId="0" fontId="19" fillId="2" borderId="0" xfId="0" applyFont="1" applyFill="1" applyAlignment="1">
      <alignment vertical="top"/>
    </xf>
    <xf numFmtId="0" fontId="20" fillId="2" borderId="0" xfId="0" applyFont="1" applyFill="1"/>
    <xf numFmtId="0" fontId="14" fillId="2" borderId="0" xfId="0" applyFont="1" applyFill="1" applyAlignment="1">
      <alignment horizontal="left" vertical="top" wrapText="1"/>
    </xf>
    <xf numFmtId="0" fontId="18" fillId="2" borderId="8" xfId="0" applyFont="1" applyFill="1" applyBorder="1" applyAlignment="1"/>
    <xf numFmtId="0" fontId="8" fillId="2" borderId="0" xfId="0" applyFont="1" applyFill="1" applyAlignment="1">
      <alignment vertical="top"/>
    </xf>
    <xf numFmtId="0" fontId="21" fillId="2" borderId="1" xfId="0" applyFont="1" applyFill="1" applyBorder="1"/>
    <xf numFmtId="0" fontId="22" fillId="2" borderId="0" xfId="0" applyFont="1" applyFill="1"/>
    <xf numFmtId="0" fontId="16" fillId="2" borderId="0" xfId="0" applyFont="1" applyFill="1" applyBorder="1"/>
    <xf numFmtId="0" fontId="21" fillId="2" borderId="0" xfId="0" applyFont="1" applyFill="1"/>
    <xf numFmtId="0" fontId="21" fillId="2" borderId="0" xfId="0" applyFont="1" applyFill="1" applyBorder="1" applyAlignment="1"/>
    <xf numFmtId="0" fontId="6" fillId="2" borderId="0" xfId="0" applyFont="1" applyFill="1" applyAlignment="1">
      <alignment horizontal="left" vertical="top"/>
    </xf>
    <xf numFmtId="0" fontId="1" fillId="2" borderId="0" xfId="0" applyFont="1" applyFill="1"/>
    <xf numFmtId="0" fontId="9" fillId="2" borderId="0" xfId="0" applyFont="1" applyFill="1" applyAlignment="1">
      <alignment horizontal="left"/>
    </xf>
    <xf numFmtId="0" fontId="7" fillId="2" borderId="0" xfId="0" applyFont="1" applyFill="1" applyAlignment="1">
      <alignment horizontal="left" vertical="top" wrapText="1"/>
    </xf>
    <xf numFmtId="166" fontId="21" fillId="2" borderId="1" xfId="1" applyNumberFormat="1" applyFont="1" applyFill="1" applyBorder="1" applyAlignment="1">
      <alignment horizontal="center"/>
    </xf>
    <xf numFmtId="0" fontId="16" fillId="2" borderId="0" xfId="0" applyFont="1" applyFill="1" applyBorder="1" applyAlignment="1"/>
    <xf numFmtId="0" fontId="18" fillId="2" borderId="0" xfId="0" applyFont="1" applyFill="1" applyBorder="1" applyAlignment="1"/>
    <xf numFmtId="0" fontId="7" fillId="2" borderId="0" xfId="0" applyFont="1" applyFill="1" applyAlignment="1">
      <alignment horizontal="left" vertical="top" wrapText="1"/>
    </xf>
    <xf numFmtId="0" fontId="7" fillId="2" borderId="0" xfId="0" applyFont="1" applyFill="1" applyAlignment="1">
      <alignment horizontal="left" wrapText="1"/>
    </xf>
    <xf numFmtId="166" fontId="21" fillId="2" borderId="1" xfId="1" applyNumberFormat="1" applyFont="1" applyFill="1" applyBorder="1" applyAlignment="1">
      <alignment horizontal="center"/>
    </xf>
    <xf numFmtId="166" fontId="21" fillId="2" borderId="1" xfId="1" applyNumberFormat="1" applyFont="1" applyFill="1" applyBorder="1"/>
    <xf numFmtId="166" fontId="21" fillId="7" borderId="1" xfId="1" applyNumberFormat="1" applyFont="1" applyFill="1" applyBorder="1"/>
    <xf numFmtId="0" fontId="21" fillId="2" borderId="0" xfId="0" applyFont="1" applyFill="1" applyAlignment="1">
      <alignment vertical="center"/>
    </xf>
    <xf numFmtId="9" fontId="21" fillId="2" borderId="1" xfId="0" quotePrefix="1" applyNumberFormat="1" applyFont="1" applyFill="1" applyBorder="1" applyAlignment="1">
      <alignment horizontal="center"/>
    </xf>
    <xf numFmtId="9" fontId="21" fillId="2" borderId="1" xfId="0" applyNumberFormat="1" applyFont="1" applyFill="1" applyBorder="1" applyAlignment="1">
      <alignment horizontal="center"/>
    </xf>
    <xf numFmtId="9" fontId="21" fillId="7" borderId="1" xfId="0" applyNumberFormat="1" applyFont="1" applyFill="1" applyBorder="1" applyAlignment="1">
      <alignment horizontal="center"/>
    </xf>
    <xf numFmtId="0" fontId="21" fillId="2" borderId="0" xfId="0" applyFont="1" applyFill="1" applyBorder="1"/>
    <xf numFmtId="14" fontId="21" fillId="2" borderId="1" xfId="0" applyNumberFormat="1" applyFont="1" applyFill="1" applyBorder="1"/>
    <xf numFmtId="14" fontId="21" fillId="2" borderId="1" xfId="0" applyNumberFormat="1" applyFont="1" applyFill="1" applyBorder="1" applyAlignment="1">
      <alignment horizontal="center"/>
    </xf>
    <xf numFmtId="14" fontId="21" fillId="7" borderId="1" xfId="0" applyNumberFormat="1" applyFont="1" applyFill="1" applyBorder="1" applyAlignment="1">
      <alignment horizontal="center"/>
    </xf>
    <xf numFmtId="165" fontId="21" fillId="2" borderId="1" xfId="0" quotePrefix="1" applyNumberFormat="1" applyFont="1" applyFill="1" applyBorder="1" applyAlignment="1">
      <alignment horizontal="center"/>
    </xf>
    <xf numFmtId="165" fontId="21" fillId="7" borderId="1" xfId="0" quotePrefix="1" applyNumberFormat="1" applyFont="1" applyFill="1" applyBorder="1" applyAlignment="1">
      <alignment horizontal="center"/>
    </xf>
    <xf numFmtId="0" fontId="10" fillId="6" borderId="1" xfId="0" applyFont="1" applyFill="1" applyBorder="1" applyAlignment="1">
      <alignment horizontal="center" wrapText="1"/>
    </xf>
    <xf numFmtId="0" fontId="10" fillId="6" borderId="1" xfId="0" applyFont="1" applyFill="1" applyBorder="1" applyAlignment="1">
      <alignment horizontal="center" vertical="center" wrapText="1"/>
    </xf>
    <xf numFmtId="0" fontId="21" fillId="2" borderId="0" xfId="0" applyFont="1" applyFill="1" applyBorder="1" applyAlignment="1">
      <alignment horizontal="left" wrapText="1"/>
    </xf>
    <xf numFmtId="167" fontId="21" fillId="2" borderId="0" xfId="0" applyNumberFormat="1" applyFont="1" applyFill="1" applyBorder="1" applyAlignment="1">
      <alignment horizontal="center" wrapText="1"/>
    </xf>
    <xf numFmtId="0" fontId="7" fillId="2" borderId="1" xfId="0" applyFont="1" applyFill="1" applyBorder="1" applyAlignment="1">
      <alignment horizontal="left" wrapText="1"/>
    </xf>
    <xf numFmtId="0" fontId="8" fillId="6" borderId="1" xfId="0" applyFont="1" applyFill="1" applyBorder="1" applyAlignment="1">
      <alignment horizontal="center" wrapText="1"/>
    </xf>
    <xf numFmtId="0" fontId="7" fillId="7" borderId="1" xfId="0" applyFont="1" applyFill="1" applyBorder="1" applyAlignment="1">
      <alignment horizontal="center" wrapText="1"/>
    </xf>
    <xf numFmtId="0" fontId="10" fillId="6" borderId="1" xfId="0" applyFont="1" applyFill="1" applyBorder="1" applyAlignment="1">
      <alignment horizontal="center" wrapText="1"/>
    </xf>
    <xf numFmtId="167" fontId="21" fillId="2" borderId="1" xfId="0" applyNumberFormat="1" applyFont="1" applyFill="1" applyBorder="1" applyAlignment="1">
      <alignment horizontal="center" wrapText="1"/>
    </xf>
    <xf numFmtId="9" fontId="21" fillId="7" borderId="1" xfId="3" applyFont="1" applyFill="1" applyBorder="1"/>
    <xf numFmtId="168" fontId="21" fillId="2" borderId="1" xfId="0" applyNumberFormat="1" applyFont="1" applyFill="1" applyBorder="1"/>
    <xf numFmtId="168" fontId="21" fillId="7" borderId="1" xfId="0" applyNumberFormat="1" applyFont="1" applyFill="1" applyBorder="1"/>
    <xf numFmtId="0" fontId="2" fillId="2" borderId="1" xfId="0" applyFont="1" applyFill="1" applyBorder="1" applyAlignment="1">
      <alignment horizontal="center" vertical="center" wrapText="1"/>
    </xf>
    <xf numFmtId="0" fontId="0" fillId="2" borderId="1" xfId="0" applyFill="1" applyBorder="1" applyAlignment="1">
      <alignment wrapText="1"/>
    </xf>
    <xf numFmtId="0" fontId="17" fillId="2" borderId="0" xfId="2" applyFill="1"/>
    <xf numFmtId="0" fontId="6" fillId="2" borderId="0" xfId="0" applyFont="1" applyFill="1" applyAlignment="1">
      <alignment horizontal="left" vertical="top"/>
    </xf>
    <xf numFmtId="0" fontId="7" fillId="2" borderId="0" xfId="0" applyFont="1" applyFill="1" applyAlignment="1">
      <alignment horizontal="left" vertical="top" wrapText="1"/>
    </xf>
    <xf numFmtId="0" fontId="21" fillId="2" borderId="1" xfId="0" quotePrefix="1" applyNumberFormat="1" applyFont="1" applyFill="1" applyBorder="1" applyAlignment="1">
      <alignment horizontal="right"/>
    </xf>
    <xf numFmtId="0" fontId="21" fillId="7" borderId="1" xfId="0" quotePrefix="1" applyNumberFormat="1" applyFont="1" applyFill="1" applyBorder="1" applyAlignment="1">
      <alignment horizontal="right"/>
    </xf>
    <xf numFmtId="166" fontId="21" fillId="2" borderId="1" xfId="1" applyNumberFormat="1" applyFont="1" applyFill="1" applyBorder="1" applyAlignment="1">
      <alignment horizontal="left"/>
    </xf>
    <xf numFmtId="6" fontId="21" fillId="2" borderId="1" xfId="0" quotePrefix="1" applyNumberFormat="1" applyFont="1" applyFill="1" applyBorder="1" applyAlignment="1">
      <alignment horizontal="right"/>
    </xf>
    <xf numFmtId="6" fontId="21" fillId="7" borderId="1" xfId="0" quotePrefix="1" applyNumberFormat="1" applyFont="1" applyFill="1" applyBorder="1" applyAlignment="1">
      <alignment horizontal="right"/>
    </xf>
    <xf numFmtId="0" fontId="10" fillId="2" borderId="1" xfId="0" applyFont="1" applyFill="1" applyBorder="1" applyAlignment="1">
      <alignment horizontal="center" wrapText="1"/>
    </xf>
    <xf numFmtId="0" fontId="25" fillId="2" borderId="0" xfId="0" applyFont="1" applyFill="1"/>
    <xf numFmtId="0" fontId="24" fillId="7" borderId="17" xfId="0" quotePrefix="1" applyFont="1" applyFill="1" applyBorder="1" applyAlignment="1">
      <alignment horizontal="left"/>
    </xf>
    <xf numFmtId="0" fontId="24" fillId="2" borderId="0" xfId="0" quotePrefix="1" applyFont="1" applyFill="1" applyBorder="1" applyAlignment="1">
      <alignment horizontal="left"/>
    </xf>
    <xf numFmtId="0" fontId="24" fillId="0" borderId="0" xfId="0" quotePrefix="1" applyFont="1" applyFill="1" applyBorder="1" applyAlignment="1">
      <alignment horizontal="left"/>
    </xf>
    <xf numFmtId="0" fontId="25" fillId="2" borderId="0" xfId="0" applyFont="1" applyFill="1" applyAlignment="1">
      <alignment horizontal="left"/>
    </xf>
    <xf numFmtId="0" fontId="0" fillId="2" borderId="0" xfId="0" applyFill="1" applyAlignment="1">
      <alignment horizontal="left"/>
    </xf>
    <xf numFmtId="14" fontId="21" fillId="2" borderId="0" xfId="0" applyNumberFormat="1" applyFont="1" applyFill="1" applyBorder="1"/>
    <xf numFmtId="14" fontId="21" fillId="2" borderId="0" xfId="0" applyNumberFormat="1" applyFont="1" applyFill="1" applyBorder="1" applyAlignment="1">
      <alignment horizontal="center"/>
    </xf>
    <xf numFmtId="0" fontId="16" fillId="2" borderId="0" xfId="0" applyFont="1" applyFill="1" applyAlignment="1">
      <alignment vertical="center"/>
    </xf>
    <xf numFmtId="0" fontId="10" fillId="2" borderId="1" xfId="0" applyFont="1" applyFill="1" applyBorder="1" applyAlignment="1">
      <alignment horizontal="center" vertical="center" wrapText="1"/>
    </xf>
    <xf numFmtId="0" fontId="0" fillId="2" borderId="0" xfId="0" applyFill="1" applyAlignment="1">
      <alignment vertical="center"/>
    </xf>
    <xf numFmtId="6" fontId="21" fillId="2" borderId="1" xfId="0" applyNumberFormat="1" applyFont="1" applyFill="1" applyBorder="1"/>
    <xf numFmtId="0" fontId="7" fillId="2" borderId="0" xfId="0" applyFont="1" applyFill="1" applyAlignment="1">
      <alignment vertical="top" wrapText="1"/>
    </xf>
    <xf numFmtId="0" fontId="21" fillId="2" borderId="1" xfId="0" applyFont="1" applyFill="1" applyBorder="1" applyAlignment="1">
      <alignment wrapText="1"/>
    </xf>
    <xf numFmtId="0" fontId="26" fillId="2" borderId="0" xfId="0" applyFont="1" applyFill="1"/>
    <xf numFmtId="0" fontId="26" fillId="0" borderId="0" xfId="0" quotePrefix="1" applyFont="1" applyFill="1" applyBorder="1" applyAlignment="1">
      <alignment horizontal="left"/>
    </xf>
    <xf numFmtId="0" fontId="27" fillId="2" borderId="1" xfId="0" applyFont="1" applyFill="1" applyBorder="1" applyAlignment="1">
      <alignment horizontal="center" wrapText="1"/>
    </xf>
    <xf numFmtId="0" fontId="27" fillId="2" borderId="1" xfId="0" applyNumberFormat="1" applyFont="1" applyFill="1" applyBorder="1" applyAlignment="1">
      <alignment horizontal="center" vertical="center"/>
    </xf>
    <xf numFmtId="0" fontId="27" fillId="2" borderId="0" xfId="0" applyFont="1" applyFill="1"/>
    <xf numFmtId="0" fontId="7" fillId="7" borderId="1" xfId="0" applyFont="1" applyFill="1" applyBorder="1" applyAlignment="1">
      <alignment vertical="top" wrapText="1"/>
    </xf>
    <xf numFmtId="0" fontId="7" fillId="7" borderId="1" xfId="0" applyNumberFormat="1" applyFont="1" applyFill="1" applyBorder="1" applyAlignment="1">
      <alignment horizontal="center" vertical="top"/>
    </xf>
    <xf numFmtId="20" fontId="21" fillId="2" borderId="1" xfId="0" quotePrefix="1" applyNumberFormat="1" applyFont="1" applyFill="1" applyBorder="1" applyAlignment="1">
      <alignment horizontal="right"/>
    </xf>
    <xf numFmtId="16" fontId="10" fillId="6" borderId="1" xfId="0" applyNumberFormat="1" applyFont="1" applyFill="1" applyBorder="1" applyAlignment="1">
      <alignment horizontal="center" vertical="center" wrapText="1"/>
    </xf>
    <xf numFmtId="1" fontId="21" fillId="2" borderId="1" xfId="0" quotePrefix="1" applyNumberFormat="1" applyFont="1" applyFill="1" applyBorder="1" applyAlignment="1">
      <alignment horizontal="right"/>
    </xf>
    <xf numFmtId="0" fontId="14" fillId="2" borderId="0" xfId="0" applyFont="1" applyFill="1"/>
    <xf numFmtId="0" fontId="0" fillId="0" borderId="16" xfId="0" applyFill="1" applyBorder="1" applyAlignment="1">
      <alignment horizontal="center" vertical="center"/>
    </xf>
    <xf numFmtId="0" fontId="0" fillId="0" borderId="18" xfId="0" applyFill="1" applyBorder="1" applyAlignment="1">
      <alignment horizontal="center" vertical="center"/>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1" fillId="2" borderId="0" xfId="0" applyFont="1" applyFill="1" applyAlignment="1">
      <alignment horizontal="center" vertical="center" wrapText="1"/>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7" fillId="7" borderId="14" xfId="0" applyFont="1" applyFill="1" applyBorder="1" applyAlignment="1">
      <alignment horizontal="left" vertical="top" wrapText="1"/>
    </xf>
    <xf numFmtId="0" fontId="7" fillId="7" borderId="11" xfId="0" applyFont="1" applyFill="1" applyBorder="1" applyAlignment="1">
      <alignment horizontal="left" vertical="top" wrapText="1"/>
    </xf>
    <xf numFmtId="0" fontId="7" fillId="7" borderId="0" xfId="0" applyFont="1" applyFill="1" applyBorder="1" applyAlignment="1">
      <alignment horizontal="left" vertical="top" wrapText="1"/>
    </xf>
    <xf numFmtId="0" fontId="7" fillId="7" borderId="12" xfId="0" applyFont="1" applyFill="1" applyBorder="1" applyAlignment="1">
      <alignment horizontal="left" vertical="top" wrapText="1"/>
    </xf>
    <xf numFmtId="0" fontId="7" fillId="7" borderId="16" xfId="0" applyFont="1" applyFill="1" applyBorder="1" applyAlignment="1">
      <alignment horizontal="left" vertical="top" wrapText="1"/>
    </xf>
    <xf numFmtId="0" fontId="7" fillId="7" borderId="17" xfId="0" applyFont="1" applyFill="1" applyBorder="1" applyAlignment="1">
      <alignment horizontal="left" vertical="top" wrapText="1"/>
    </xf>
    <xf numFmtId="0" fontId="7" fillId="7" borderId="18" xfId="0" applyFont="1" applyFill="1" applyBorder="1" applyAlignment="1">
      <alignment horizontal="left"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6" fillId="2" borderId="0" xfId="0" applyFont="1" applyFill="1" applyAlignment="1">
      <alignment horizontal="left" vertical="top"/>
    </xf>
    <xf numFmtId="0" fontId="9" fillId="2" borderId="2" xfId="0" applyFont="1" applyFill="1" applyBorder="1" applyAlignment="1">
      <alignment horizontal="center" vertical="top" wrapText="1"/>
    </xf>
    <xf numFmtId="0" fontId="9" fillId="2" borderId="3" xfId="0" applyFont="1" applyFill="1" applyBorder="1" applyAlignment="1">
      <alignment horizontal="center" vertical="top" wrapText="1"/>
    </xf>
    <xf numFmtId="0" fontId="23" fillId="7" borderId="0" xfId="0" applyFont="1" applyFill="1" applyAlignment="1">
      <alignment horizontal="left"/>
    </xf>
    <xf numFmtId="0" fontId="8" fillId="6" borderId="1" xfId="0" applyFont="1" applyFill="1" applyBorder="1" applyAlignment="1">
      <alignment horizontal="center" wrapText="1"/>
    </xf>
    <xf numFmtId="0" fontId="7" fillId="2" borderId="1" xfId="0" applyFont="1" applyFill="1" applyBorder="1" applyAlignment="1">
      <alignment horizontal="left" wrapText="1"/>
    </xf>
    <xf numFmtId="0" fontId="7" fillId="7" borderId="1" xfId="0" applyFont="1" applyFill="1" applyBorder="1" applyAlignment="1">
      <alignment horizontal="left" wrapText="1"/>
    </xf>
    <xf numFmtId="0" fontId="7" fillId="2" borderId="0" xfId="0" applyFont="1" applyFill="1" applyAlignment="1">
      <alignment horizontal="left" vertical="top" wrapText="1"/>
    </xf>
    <xf numFmtId="0" fontId="14" fillId="2" borderId="0" xfId="0" applyFont="1" applyFill="1" applyAlignment="1">
      <alignment horizontal="left" vertical="top" wrapText="1"/>
    </xf>
    <xf numFmtId="166" fontId="21" fillId="2" borderId="1" xfId="1" applyNumberFormat="1" applyFont="1" applyFill="1" applyBorder="1" applyAlignment="1">
      <alignment horizontal="left"/>
    </xf>
    <xf numFmtId="0" fontId="7" fillId="7" borderId="13" xfId="0" quotePrefix="1" applyFont="1" applyFill="1" applyBorder="1" applyAlignment="1">
      <alignment horizontal="left" vertical="top" wrapText="1"/>
    </xf>
    <xf numFmtId="0" fontId="7" fillId="2" borderId="0" xfId="0" quotePrefix="1" applyFont="1" applyFill="1" applyAlignment="1">
      <alignment horizontal="left" vertical="top" wrapText="1"/>
    </xf>
    <xf numFmtId="0" fontId="10" fillId="6" borderId="1" xfId="0" applyFont="1" applyFill="1" applyBorder="1" applyAlignment="1">
      <alignment horizontal="center" vertical="center" wrapText="1"/>
    </xf>
    <xf numFmtId="0" fontId="7" fillId="7" borderId="2" xfId="0" applyFont="1" applyFill="1" applyBorder="1" applyAlignment="1">
      <alignment horizontal="left" vertical="top" wrapText="1"/>
    </xf>
    <xf numFmtId="0" fontId="7" fillId="7" borderId="10" xfId="0" applyFont="1" applyFill="1" applyBorder="1" applyAlignment="1">
      <alignment horizontal="left" vertical="top" wrapText="1"/>
    </xf>
    <xf numFmtId="0" fontId="7" fillId="7" borderId="3" xfId="0" applyFont="1" applyFill="1" applyBorder="1" applyAlignment="1">
      <alignment horizontal="left" vertical="top" wrapText="1"/>
    </xf>
    <xf numFmtId="0" fontId="24" fillId="7" borderId="17" xfId="0" quotePrefix="1" applyFont="1" applyFill="1" applyBorder="1" applyAlignment="1">
      <alignment horizontal="left"/>
    </xf>
    <xf numFmtId="167" fontId="7" fillId="7" borderId="1" xfId="0" applyNumberFormat="1" applyFont="1" applyFill="1" applyBorder="1" applyAlignment="1">
      <alignment horizontal="center" vertical="top" wrapText="1"/>
    </xf>
    <xf numFmtId="167" fontId="27" fillId="2" borderId="1" xfId="0" applyNumberFormat="1" applyFont="1" applyFill="1" applyBorder="1" applyAlignment="1">
      <alignment horizontal="center" wrapText="1"/>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colors>
    <mruColors>
      <color rgb="FFEAC036"/>
      <color rgb="FFCE673B"/>
      <color rgb="FF6A9C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178309</xdr:colOff>
      <xdr:row>9</xdr:row>
      <xdr:rowOff>134570</xdr:rowOff>
    </xdr:from>
    <xdr:to>
      <xdr:col>1</xdr:col>
      <xdr:colOff>723900</xdr:colOff>
      <xdr:row>13</xdr:row>
      <xdr:rowOff>63551</xdr:rowOff>
    </xdr:to>
    <xdr:pic>
      <xdr:nvPicPr>
        <xdr:cNvPr id="8" name="Picture 7" descr="Effini logo">
          <a:extLst>
            <a:ext uri="{FF2B5EF4-FFF2-40B4-BE49-F238E27FC236}">
              <a16:creationId xmlns:a16="http://schemas.microsoft.com/office/drawing/2014/main" id="{CF603A2A-591B-4D87-B61B-A45F8DAF2D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309" y="1780490"/>
          <a:ext cx="797051" cy="660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450653</xdr:colOff>
      <xdr:row>9</xdr:row>
      <xdr:rowOff>134570</xdr:rowOff>
    </xdr:from>
    <xdr:to>
      <xdr:col>4</xdr:col>
      <xdr:colOff>599326</xdr:colOff>
      <xdr:row>12</xdr:row>
      <xdr:rowOff>99480</xdr:rowOff>
    </xdr:to>
    <xdr:pic>
      <xdr:nvPicPr>
        <xdr:cNvPr id="10" name="Picture 9" descr="Home - The Data Lab">
          <a:extLst>
            <a:ext uri="{FF2B5EF4-FFF2-40B4-BE49-F238E27FC236}">
              <a16:creationId xmlns:a16="http://schemas.microsoft.com/office/drawing/2014/main" id="{8CEF248E-F7AE-4759-8E92-70B6AA0C2A0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56493" y="1780490"/>
          <a:ext cx="1657433" cy="51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326079</xdr:colOff>
      <xdr:row>9</xdr:row>
      <xdr:rowOff>134570</xdr:rowOff>
    </xdr:from>
    <xdr:to>
      <xdr:col>6</xdr:col>
      <xdr:colOff>699966</xdr:colOff>
      <xdr:row>12</xdr:row>
      <xdr:rowOff>156745</xdr:rowOff>
    </xdr:to>
    <xdr:pic>
      <xdr:nvPicPr>
        <xdr:cNvPr id="11" name="Picture 10" descr="A blue and white sign&#10;&#10;Description automatically generated with medium confidence">
          <a:extLst>
            <a:ext uri="{FF2B5EF4-FFF2-40B4-BE49-F238E27FC236}">
              <a16:creationId xmlns:a16="http://schemas.microsoft.com/office/drawing/2014/main" id="{9D39262F-0C54-4E0F-B243-E1EB0815A9A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95059" y="1780490"/>
          <a:ext cx="1128267" cy="570815"/>
        </a:xfrm>
        <a:prstGeom prst="rect">
          <a:avLst/>
        </a:prstGeom>
      </xdr:spPr>
    </xdr:pic>
    <xdr:clientData/>
  </xdr:twoCellAnchor>
  <xdr:twoCellAnchor editAs="oneCell">
    <xdr:from>
      <xdr:col>7</xdr:col>
      <xdr:colOff>426720</xdr:colOff>
      <xdr:row>9</xdr:row>
      <xdr:rowOff>134570</xdr:rowOff>
    </xdr:from>
    <xdr:to>
      <xdr:col>9</xdr:col>
      <xdr:colOff>342900</xdr:colOff>
      <xdr:row>13</xdr:row>
      <xdr:rowOff>35534</xdr:rowOff>
    </xdr:to>
    <xdr:pic>
      <xdr:nvPicPr>
        <xdr:cNvPr id="6" name="Picture 5" descr="Shape&#10;&#10;Description automatically generated with medium confidence">
          <a:extLst>
            <a:ext uri="{FF2B5EF4-FFF2-40B4-BE49-F238E27FC236}">
              <a16:creationId xmlns:a16="http://schemas.microsoft.com/office/drawing/2014/main" id="{1AA790E8-319F-41BA-ADFA-8D187FD7D63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04460" y="1780490"/>
          <a:ext cx="1424940" cy="632484"/>
        </a:xfrm>
        <a:prstGeom prst="rect">
          <a:avLst/>
        </a:prstGeom>
      </xdr:spPr>
    </xdr:pic>
    <xdr:clientData/>
  </xdr:twoCellAnchor>
  <xdr:twoCellAnchor>
    <xdr:from>
      <xdr:col>0</xdr:col>
      <xdr:colOff>68580</xdr:colOff>
      <xdr:row>24</xdr:row>
      <xdr:rowOff>53340</xdr:rowOff>
    </xdr:from>
    <xdr:to>
      <xdr:col>9</xdr:col>
      <xdr:colOff>624840</xdr:colOff>
      <xdr:row>45</xdr:row>
      <xdr:rowOff>22860</xdr:rowOff>
    </xdr:to>
    <xdr:sp macro="" textlink="">
      <xdr:nvSpPr>
        <xdr:cNvPr id="7" name="TextBox 6">
          <a:extLst>
            <a:ext uri="{FF2B5EF4-FFF2-40B4-BE49-F238E27FC236}">
              <a16:creationId xmlns:a16="http://schemas.microsoft.com/office/drawing/2014/main" id="{119719C7-986A-4398-8367-E49F29A46285}"/>
            </a:ext>
          </a:extLst>
        </xdr:cNvPr>
        <xdr:cNvSpPr txBox="1"/>
      </xdr:nvSpPr>
      <xdr:spPr>
        <a:xfrm>
          <a:off x="68580" y="4617720"/>
          <a:ext cx="6858000" cy="382524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lesson has been created by Effini in partnership with Data Education in Schools, The Data Lab and Data Skills for Work, with funding from the Scottish Government.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p>
        <a:p>
          <a:endParaRPr lang="en-GB" sz="1050">
            <a:solidFill>
              <a:schemeClr val="dk1"/>
            </a:solidFill>
            <a:effectLst/>
            <a:latin typeface="+mn-lt"/>
            <a:ea typeface="+mn-ea"/>
            <a:cs typeface="+mn-cs"/>
          </a:endParaRPr>
        </a:p>
        <a:p>
          <a:r>
            <a:rPr lang="en-US" sz="1100">
              <a:solidFill>
                <a:schemeClr val="dk1"/>
              </a:solidFill>
              <a:effectLst/>
              <a:latin typeface="+mn-lt"/>
              <a:ea typeface="+mn-ea"/>
              <a:cs typeface="+mn-cs"/>
            </a:rPr>
            <a:t>© 2021. This work is licensed under a </a:t>
          </a:r>
          <a:r>
            <a:rPr lang="en-US" sz="1100" i="1" u="sng">
              <a:solidFill>
                <a:schemeClr val="dk1"/>
              </a:solidFill>
              <a:effectLst/>
              <a:latin typeface="+mn-lt"/>
              <a:ea typeface="+mn-ea"/>
              <a:cs typeface="+mn-cs"/>
              <a:hlinkClick xmlns:r="http://schemas.openxmlformats.org/officeDocument/2006/relationships" r:id=""/>
            </a:rPr>
            <a:t>CC BY-NC-SA 4.0 license</a:t>
          </a:r>
          <a:r>
            <a:rPr lang="en-US" sz="1100" i="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You are free to: </a:t>
          </a:r>
        </a:p>
        <a:p>
          <a:pPr lvl="0"/>
          <a:r>
            <a:rPr lang="en-GB" sz="1100" b="1">
              <a:solidFill>
                <a:schemeClr val="dk1"/>
              </a:solidFill>
              <a:effectLst/>
              <a:latin typeface="+mn-lt"/>
              <a:ea typeface="+mn-ea"/>
              <a:cs typeface="+mn-cs"/>
            </a:rPr>
            <a:t>Share</a:t>
          </a:r>
          <a:r>
            <a:rPr lang="en-GB" sz="1100">
              <a:solidFill>
                <a:schemeClr val="dk1"/>
              </a:solidFill>
              <a:effectLst/>
              <a:latin typeface="+mn-lt"/>
              <a:ea typeface="+mn-ea"/>
              <a:cs typeface="+mn-cs"/>
            </a:rPr>
            <a:t> – copy and redistribute the material in any medium or format</a:t>
          </a:r>
        </a:p>
        <a:p>
          <a:pPr lvl="0"/>
          <a:r>
            <a:rPr lang="en-GB" sz="1100" b="1">
              <a:solidFill>
                <a:schemeClr val="dk1"/>
              </a:solidFill>
              <a:effectLst/>
              <a:latin typeface="+mn-lt"/>
              <a:ea typeface="+mn-ea"/>
              <a:cs typeface="+mn-cs"/>
            </a:rPr>
            <a:t>Adapt</a:t>
          </a:r>
          <a:r>
            <a:rPr lang="en-GB" sz="1100">
              <a:solidFill>
                <a:schemeClr val="dk1"/>
              </a:solidFill>
              <a:effectLst/>
              <a:latin typeface="+mn-lt"/>
              <a:ea typeface="+mn-ea"/>
              <a:cs typeface="+mn-cs"/>
            </a:rPr>
            <a:t> – remix, transform and build upon the material </a:t>
          </a:r>
        </a:p>
        <a:p>
          <a:pPr lvl="0"/>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Under the following terms: </a:t>
          </a:r>
        </a:p>
        <a:p>
          <a:pPr lvl="0"/>
          <a:r>
            <a:rPr lang="en-US" sz="1100" b="1">
              <a:solidFill>
                <a:schemeClr val="dk1"/>
              </a:solidFill>
              <a:effectLst/>
              <a:latin typeface="+mn-lt"/>
              <a:ea typeface="+mn-ea"/>
              <a:cs typeface="+mn-cs"/>
            </a:rPr>
            <a:t>Attribution</a:t>
          </a:r>
          <a:r>
            <a:rPr lang="en-US" sz="1100">
              <a:solidFill>
                <a:schemeClr val="dk1"/>
              </a:solidFill>
              <a:effectLst/>
              <a:latin typeface="+mn-lt"/>
              <a:ea typeface="+mn-ea"/>
              <a:cs typeface="+mn-cs"/>
            </a:rPr>
            <a:t> — You must give </a:t>
          </a:r>
          <a:r>
            <a:rPr lang="en-US" sz="1100" u="sng">
              <a:solidFill>
                <a:schemeClr val="dk1"/>
              </a:solidFill>
              <a:effectLst/>
              <a:latin typeface="+mn-lt"/>
              <a:ea typeface="+mn-ea"/>
              <a:cs typeface="+mn-cs"/>
              <a:hlinkClick xmlns:r="http://schemas.openxmlformats.org/officeDocument/2006/relationships" r:id=""/>
            </a:rPr>
            <a:t>appropriate credit</a:t>
          </a:r>
          <a:r>
            <a:rPr lang="en-US" sz="1100">
              <a:solidFill>
                <a:schemeClr val="dk1"/>
              </a:solidFill>
              <a:effectLst/>
              <a:latin typeface="+mn-lt"/>
              <a:ea typeface="+mn-ea"/>
              <a:cs typeface="+mn-cs"/>
            </a:rPr>
            <a:t>, provide a link to the license, and </a:t>
          </a:r>
          <a:r>
            <a:rPr lang="en-US" sz="1100" u="sng">
              <a:solidFill>
                <a:schemeClr val="dk1"/>
              </a:solidFill>
              <a:effectLst/>
              <a:latin typeface="+mn-lt"/>
              <a:ea typeface="+mn-ea"/>
              <a:cs typeface="+mn-cs"/>
              <a:hlinkClick xmlns:r="http://schemas.openxmlformats.org/officeDocument/2006/relationships" r:id=""/>
            </a:rPr>
            <a:t>indicate if changes were made</a:t>
          </a:r>
          <a:r>
            <a:rPr lang="en-US" sz="1100">
              <a:solidFill>
                <a:schemeClr val="dk1"/>
              </a:solidFill>
              <a:effectLst/>
              <a:latin typeface="+mn-lt"/>
              <a:ea typeface="+mn-ea"/>
              <a:cs typeface="+mn-cs"/>
            </a:rPr>
            <a:t>. You may do so in any reasonable manner, but not in any way that suggests the licensor endorses you or your use.</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NonCommercial</a:t>
          </a:r>
          <a:r>
            <a:rPr lang="en-US" sz="1100">
              <a:solidFill>
                <a:schemeClr val="dk1"/>
              </a:solidFill>
              <a:effectLst/>
              <a:latin typeface="+mn-lt"/>
              <a:ea typeface="+mn-ea"/>
              <a:cs typeface="+mn-cs"/>
            </a:rPr>
            <a:t> — You may not use the material for </a:t>
          </a:r>
          <a:r>
            <a:rPr lang="en-US" sz="1100" u="sng">
              <a:solidFill>
                <a:schemeClr val="dk1"/>
              </a:solidFill>
              <a:effectLst/>
              <a:latin typeface="+mn-lt"/>
              <a:ea typeface="+mn-ea"/>
              <a:cs typeface="+mn-cs"/>
              <a:hlinkClick xmlns:r="http://schemas.openxmlformats.org/officeDocument/2006/relationships" r:id=""/>
            </a:rPr>
            <a:t>commercial purposes</a:t>
          </a:r>
          <a:r>
            <a:rPr lang="en-US" sz="1100">
              <a:solidFill>
                <a:schemeClr val="dk1"/>
              </a:solidFill>
              <a:effectLst/>
              <a:latin typeface="+mn-lt"/>
              <a:ea typeface="+mn-ea"/>
              <a:cs typeface="+mn-cs"/>
            </a:rPr>
            <a:t>.</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ShareAlike</a:t>
          </a:r>
          <a:r>
            <a:rPr lang="en-US" sz="1100">
              <a:solidFill>
                <a:schemeClr val="dk1"/>
              </a:solidFill>
              <a:effectLst/>
              <a:latin typeface="+mn-lt"/>
              <a:ea typeface="+mn-ea"/>
              <a:cs typeface="+mn-cs"/>
            </a:rPr>
            <a:t> — If you remix, transform, or build upon the material, you must distribute your contributions under the </a:t>
          </a:r>
          <a:r>
            <a:rPr lang="en-US" sz="1100" u="sng">
              <a:solidFill>
                <a:schemeClr val="dk1"/>
              </a:solidFill>
              <a:effectLst/>
              <a:latin typeface="+mn-lt"/>
              <a:ea typeface="+mn-ea"/>
              <a:cs typeface="+mn-cs"/>
              <a:hlinkClick xmlns:r="http://schemas.openxmlformats.org/officeDocument/2006/relationships" r:id=""/>
            </a:rPr>
            <a:t>same license</a:t>
          </a:r>
          <a:r>
            <a:rPr lang="en-US" sz="1100">
              <a:solidFill>
                <a:schemeClr val="dk1"/>
              </a:solidFill>
              <a:effectLst/>
              <a:latin typeface="+mn-lt"/>
              <a:ea typeface="+mn-ea"/>
              <a:cs typeface="+mn-cs"/>
            </a:rPr>
            <a:t> as the original.</a:t>
          </a:r>
          <a:endParaRPr lang="en-GB" sz="1100">
            <a:solidFill>
              <a:schemeClr val="dk1"/>
            </a:solidFill>
            <a:effectLst/>
            <a:latin typeface="+mn-lt"/>
            <a:ea typeface="+mn-ea"/>
            <a:cs typeface="+mn-cs"/>
          </a:endParaRPr>
        </a:p>
        <a:p>
          <a:endParaRPr lang="en-GB" sz="1100"/>
        </a:p>
      </xdr:txBody>
    </xdr:sp>
    <xdr:clientData/>
  </xdr:twoCellAnchor>
  <xdr:twoCellAnchor editAs="oneCell">
    <xdr:from>
      <xdr:col>3</xdr:col>
      <xdr:colOff>487681</xdr:colOff>
      <xdr:row>28</xdr:row>
      <xdr:rowOff>144780</xdr:rowOff>
    </xdr:from>
    <xdr:to>
      <xdr:col>6</xdr:col>
      <xdr:colOff>510541</xdr:colOff>
      <xdr:row>33</xdr:row>
      <xdr:rowOff>30215</xdr:rowOff>
    </xdr:to>
    <xdr:pic>
      <xdr:nvPicPr>
        <xdr:cNvPr id="9" name="Picture 8" descr="A picture containing text, clipart&#10;&#10;Description automatically generated">
          <a:extLst>
            <a:ext uri="{FF2B5EF4-FFF2-40B4-BE49-F238E27FC236}">
              <a16:creationId xmlns:a16="http://schemas.microsoft.com/office/drawing/2014/main" id="{19C80C61-2D11-4E76-BD37-F3BAD5CAFAB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2263141" y="5455920"/>
          <a:ext cx="2286000" cy="7998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xdr:colOff>
      <xdr:row>2</xdr:row>
      <xdr:rowOff>30480</xdr:rowOff>
    </xdr:from>
    <xdr:to>
      <xdr:col>10</xdr:col>
      <xdr:colOff>0</xdr:colOff>
      <xdr:row>4</xdr:row>
      <xdr:rowOff>190500</xdr:rowOff>
    </xdr:to>
    <xdr:sp macro="" textlink="">
      <xdr:nvSpPr>
        <xdr:cNvPr id="3" name="Rectangle: Rounded Corners 2">
          <a:extLst>
            <a:ext uri="{FF2B5EF4-FFF2-40B4-BE49-F238E27FC236}">
              <a16:creationId xmlns:a16="http://schemas.microsoft.com/office/drawing/2014/main" id="{030216B5-8E87-4EB2-853C-1296F079AE1B}"/>
            </a:ext>
          </a:extLst>
        </xdr:cNvPr>
        <xdr:cNvSpPr/>
      </xdr:nvSpPr>
      <xdr:spPr>
        <a:xfrm>
          <a:off x="45720" y="358140"/>
          <a:ext cx="7040880" cy="609600"/>
        </a:xfrm>
        <a:prstGeom prst="roundRect">
          <a:avLst>
            <a:gd name="adj" fmla="val 10532"/>
          </a:avLst>
        </a:prstGeom>
        <a:noFill/>
        <a:ln w="3810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i="1">
              <a:solidFill>
                <a:sysClr val="windowText" lastClr="000000"/>
              </a:solidFill>
            </a:rPr>
            <a:t>Reminder</a:t>
          </a:r>
          <a:endParaRPr lang="en-GB" sz="1200">
            <a:solidFill>
              <a:sysClr val="windowText" lastClr="000000"/>
            </a:solidFill>
          </a:endParaRPr>
        </a:p>
        <a:p>
          <a:pPr rtl="0" eaLnBrk="1" latinLnBrk="0" hangingPunct="1"/>
          <a:r>
            <a:rPr lang="en-GB" sz="1100" b="1">
              <a:solidFill>
                <a:sysClr val="windowText" lastClr="000000"/>
              </a:solidFill>
              <a:effectLst/>
              <a:latin typeface="+mn-lt"/>
              <a:ea typeface="+mn-ea"/>
              <a:cs typeface="+mn-cs"/>
            </a:rPr>
            <a:t>Variable</a:t>
          </a:r>
          <a:r>
            <a:rPr lang="en-GB" sz="1200" b="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A column of data that only contains one data type</a:t>
          </a:r>
          <a:endParaRPr lang="en-GB" sz="1200">
            <a:solidFill>
              <a:sysClr val="windowText" lastClr="000000"/>
            </a:solidFill>
            <a:effectLst/>
          </a:endParaRPr>
        </a:p>
        <a:p>
          <a:pPr rtl="0" eaLnBrk="1" latinLnBrk="0" hangingPunct="1"/>
          <a:endParaRPr lang="en-GB" sz="1200">
            <a:solidFill>
              <a:sysClr val="windowText" lastClr="000000"/>
            </a:solidFill>
            <a:effectLst/>
          </a:endParaRPr>
        </a:p>
        <a:p>
          <a:pPr rtl="0" eaLnBrk="1" latinLnBrk="0" hangingPunct="1"/>
          <a:endParaRPr lang="en-GB" sz="1200">
            <a:solidFill>
              <a:sysClr val="windowText" lastClr="000000"/>
            </a:solidFill>
            <a:effectLst/>
          </a:endParaRPr>
        </a:p>
        <a:p>
          <a:pPr rtl="0" eaLnBrk="1" latinLnBrk="0" hangingPunct="1"/>
          <a:endParaRPr lang="en-GB" sz="1100">
            <a:solidFill>
              <a:sysClr val="windowText" lastClr="000000"/>
            </a:solidFill>
            <a:effectLst/>
          </a:endParaRPr>
        </a:p>
        <a:p>
          <a:pPr algn="l"/>
          <a:endParaRPr lang="en-GB" sz="1100">
            <a:solidFill>
              <a:sysClr val="windowText" lastClr="000000"/>
            </a:solidFill>
          </a:endParaRPr>
        </a:p>
      </xdr:txBody>
    </xdr:sp>
    <xdr:clientData/>
  </xdr:twoCellAnchor>
  <xdr:twoCellAnchor editAs="oneCell">
    <xdr:from>
      <xdr:col>1</xdr:col>
      <xdr:colOff>0</xdr:colOff>
      <xdr:row>48</xdr:row>
      <xdr:rowOff>175259</xdr:rowOff>
    </xdr:from>
    <xdr:to>
      <xdr:col>9</xdr:col>
      <xdr:colOff>777239</xdr:colOff>
      <xdr:row>68</xdr:row>
      <xdr:rowOff>89376</xdr:rowOff>
    </xdr:to>
    <xdr:pic>
      <xdr:nvPicPr>
        <xdr:cNvPr id="5" name="Picture 4">
          <a:extLst>
            <a:ext uri="{FF2B5EF4-FFF2-40B4-BE49-F238E27FC236}">
              <a16:creationId xmlns:a16="http://schemas.microsoft.com/office/drawing/2014/main" id="{B6FC529C-87D6-4515-B6C1-97A8E44984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460" y="10424159"/>
          <a:ext cx="6835139" cy="3571717"/>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45720</xdr:colOff>
      <xdr:row>2</xdr:row>
      <xdr:rowOff>15240</xdr:rowOff>
    </xdr:from>
    <xdr:to>
      <xdr:col>10</xdr:col>
      <xdr:colOff>0</xdr:colOff>
      <xdr:row>4</xdr:row>
      <xdr:rowOff>190500</xdr:rowOff>
    </xdr:to>
    <xdr:sp macro="" textlink="">
      <xdr:nvSpPr>
        <xdr:cNvPr id="2" name="Rectangle: Rounded Corners 1">
          <a:extLst>
            <a:ext uri="{FF2B5EF4-FFF2-40B4-BE49-F238E27FC236}">
              <a16:creationId xmlns:a16="http://schemas.microsoft.com/office/drawing/2014/main" id="{1743BACE-C91B-4A5B-99C5-6D86C40FDEB9}"/>
            </a:ext>
          </a:extLst>
        </xdr:cNvPr>
        <xdr:cNvSpPr/>
      </xdr:nvSpPr>
      <xdr:spPr>
        <a:xfrm>
          <a:off x="45720" y="365760"/>
          <a:ext cx="6888480" cy="624840"/>
        </a:xfrm>
        <a:prstGeom prst="roundRect">
          <a:avLst>
            <a:gd name="adj" fmla="val 10532"/>
          </a:avLst>
        </a:prstGeom>
        <a:noFill/>
        <a:ln w="3810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i="1">
              <a:solidFill>
                <a:sysClr val="windowText" lastClr="000000"/>
              </a:solidFill>
            </a:rPr>
            <a:t>Reminder</a:t>
          </a:r>
          <a:endParaRPr lang="en-GB" sz="1200">
            <a:solidFill>
              <a:sysClr val="windowText" lastClr="000000"/>
            </a:solidFill>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100" b="1">
              <a:solidFill>
                <a:sysClr val="windowText" lastClr="000000"/>
              </a:solidFill>
              <a:effectLst/>
              <a:latin typeface="+mn-lt"/>
              <a:ea typeface="+mn-ea"/>
              <a:cs typeface="+mn-cs"/>
            </a:rPr>
            <a:t>Create</a:t>
          </a:r>
          <a:r>
            <a:rPr lang="en-GB" sz="1200" b="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To perform calculations on one or more data items in a dataset to make a new variable</a:t>
          </a:r>
          <a:endParaRPr lang="en-GB">
            <a:solidFill>
              <a:sysClr val="windowText" lastClr="000000"/>
            </a:solidFill>
            <a:effectLst/>
          </a:endParaRPr>
        </a:p>
        <a:p>
          <a:pPr rtl="0" eaLnBrk="1" latinLnBrk="0" hangingPunct="1"/>
          <a:endParaRPr lang="en-GB" sz="1400">
            <a:solidFill>
              <a:sysClr val="windowText" lastClr="000000"/>
            </a:solidFill>
            <a:effectLst/>
          </a:endParaRPr>
        </a:p>
        <a:p>
          <a:pPr rtl="0" eaLnBrk="1" latinLnBrk="0" hangingPunct="1"/>
          <a:endParaRPr lang="en-GB" sz="1100">
            <a:solidFill>
              <a:sysClr val="windowText" lastClr="000000"/>
            </a:solidFill>
            <a:effectLst/>
          </a:endParaRPr>
        </a:p>
        <a:p>
          <a:pPr algn="l"/>
          <a:endParaRPr lang="en-GB" sz="12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129540</xdr:colOff>
      <xdr:row>8</xdr:row>
      <xdr:rowOff>160020</xdr:rowOff>
    </xdr:from>
    <xdr:to>
      <xdr:col>3</xdr:col>
      <xdr:colOff>297180</xdr:colOff>
      <xdr:row>12</xdr:row>
      <xdr:rowOff>167640</xdr:rowOff>
    </xdr:to>
    <xdr:sp macro="" textlink="">
      <xdr:nvSpPr>
        <xdr:cNvPr id="4" name="Rectangle: Rounded Corners 3">
          <a:extLst>
            <a:ext uri="{FF2B5EF4-FFF2-40B4-BE49-F238E27FC236}">
              <a16:creationId xmlns:a16="http://schemas.microsoft.com/office/drawing/2014/main" id="{69121A9C-A462-46F7-A663-69A805939F84}"/>
            </a:ext>
          </a:extLst>
        </xdr:cNvPr>
        <xdr:cNvSpPr/>
      </xdr:nvSpPr>
      <xdr:spPr>
        <a:xfrm>
          <a:off x="129540" y="1706880"/>
          <a:ext cx="2682240" cy="990600"/>
        </a:xfrm>
        <a:prstGeom prst="roundRect">
          <a:avLst/>
        </a:prstGeom>
        <a:noFill/>
        <a:ln>
          <a:solidFill>
            <a:srgbClr val="EAC0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45720</xdr:colOff>
      <xdr:row>2</xdr:row>
      <xdr:rowOff>15240</xdr:rowOff>
    </xdr:from>
    <xdr:to>
      <xdr:col>10</xdr:col>
      <xdr:colOff>0</xdr:colOff>
      <xdr:row>4</xdr:row>
      <xdr:rowOff>99060</xdr:rowOff>
    </xdr:to>
    <xdr:sp macro="" textlink="">
      <xdr:nvSpPr>
        <xdr:cNvPr id="2" name="Rectangle: Rounded Corners 1">
          <a:extLst>
            <a:ext uri="{FF2B5EF4-FFF2-40B4-BE49-F238E27FC236}">
              <a16:creationId xmlns:a16="http://schemas.microsoft.com/office/drawing/2014/main" id="{E81A72A7-BBD3-4279-92AF-D95FF03F8DE5}"/>
            </a:ext>
          </a:extLst>
        </xdr:cNvPr>
        <xdr:cNvSpPr/>
      </xdr:nvSpPr>
      <xdr:spPr>
        <a:xfrm>
          <a:off x="45720" y="335280"/>
          <a:ext cx="6050280" cy="533400"/>
        </a:xfrm>
        <a:prstGeom prst="roundRect">
          <a:avLst>
            <a:gd name="adj" fmla="val 10532"/>
          </a:avLst>
        </a:prstGeom>
        <a:noFill/>
        <a:ln w="3810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i="1">
              <a:solidFill>
                <a:sysClr val="windowText" lastClr="000000"/>
              </a:solidFill>
            </a:rPr>
            <a:t>Reminder</a:t>
          </a:r>
          <a:endParaRPr lang="en-GB" sz="1200">
            <a:solidFill>
              <a:sysClr val="windowText" lastClr="000000"/>
            </a:solidFill>
          </a:endParaRPr>
        </a:p>
        <a:p>
          <a:pPr rtl="0" eaLnBrk="1" latinLnBrk="0" hangingPunct="1"/>
          <a:r>
            <a:rPr lang="en-GB" sz="1100" b="1">
              <a:solidFill>
                <a:sysClr val="windowText" lastClr="000000"/>
              </a:solidFill>
              <a:effectLst/>
              <a:latin typeface="+mn-lt"/>
              <a:ea typeface="+mn-ea"/>
              <a:cs typeface="+mn-cs"/>
            </a:rPr>
            <a:t>Conditional</a:t>
          </a:r>
          <a:r>
            <a:rPr lang="en-GB" sz="1200" b="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Performs one action if the condition is True and a different action if the condition is False</a:t>
          </a:r>
          <a:endParaRPr lang="en-GB">
            <a:solidFill>
              <a:sysClr val="windowText" lastClr="000000"/>
            </a:solidFill>
            <a:effectLst/>
          </a:endParaRPr>
        </a:p>
      </xdr:txBody>
    </xdr:sp>
    <xdr:clientData/>
  </xdr:twoCellAnchor>
  <xdr:twoCellAnchor>
    <xdr:from>
      <xdr:col>0</xdr:col>
      <xdr:colOff>129540</xdr:colOff>
      <xdr:row>18</xdr:row>
      <xdr:rowOff>137160</xdr:rowOff>
    </xdr:from>
    <xdr:to>
      <xdr:col>5</xdr:col>
      <xdr:colOff>266700</xdr:colOff>
      <xdr:row>22</xdr:row>
      <xdr:rowOff>144780</xdr:rowOff>
    </xdr:to>
    <xdr:sp macro="" textlink="">
      <xdr:nvSpPr>
        <xdr:cNvPr id="5" name="Rectangle: Rounded Corners 4">
          <a:extLst>
            <a:ext uri="{FF2B5EF4-FFF2-40B4-BE49-F238E27FC236}">
              <a16:creationId xmlns:a16="http://schemas.microsoft.com/office/drawing/2014/main" id="{A8261FF2-C4E1-4325-9DB5-FE92D3FC8A12}"/>
            </a:ext>
          </a:extLst>
        </xdr:cNvPr>
        <xdr:cNvSpPr/>
      </xdr:nvSpPr>
      <xdr:spPr>
        <a:xfrm>
          <a:off x="129540" y="3741420"/>
          <a:ext cx="3192780" cy="990600"/>
        </a:xfrm>
        <a:prstGeom prst="roundRect">
          <a:avLst/>
        </a:prstGeom>
        <a:noFill/>
        <a:ln>
          <a:solidFill>
            <a:srgbClr val="EAC0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129540</xdr:colOff>
      <xdr:row>24</xdr:row>
      <xdr:rowOff>99060</xdr:rowOff>
    </xdr:from>
    <xdr:to>
      <xdr:col>5</xdr:col>
      <xdr:colOff>266700</xdr:colOff>
      <xdr:row>28</xdr:row>
      <xdr:rowOff>106680</xdr:rowOff>
    </xdr:to>
    <xdr:sp macro="" textlink="">
      <xdr:nvSpPr>
        <xdr:cNvPr id="6" name="Rectangle: Rounded Corners 5">
          <a:extLst>
            <a:ext uri="{FF2B5EF4-FFF2-40B4-BE49-F238E27FC236}">
              <a16:creationId xmlns:a16="http://schemas.microsoft.com/office/drawing/2014/main" id="{1E534EBC-51F6-4658-A5EA-DC2D37CC731C}"/>
            </a:ext>
          </a:extLst>
        </xdr:cNvPr>
        <xdr:cNvSpPr/>
      </xdr:nvSpPr>
      <xdr:spPr>
        <a:xfrm>
          <a:off x="129540" y="5052060"/>
          <a:ext cx="4701540" cy="990600"/>
        </a:xfrm>
        <a:prstGeom prst="roundRect">
          <a:avLst/>
        </a:prstGeom>
        <a:noFill/>
        <a:ln>
          <a:solidFill>
            <a:srgbClr val="EAC0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5</xdr:col>
      <xdr:colOff>565745</xdr:colOff>
      <xdr:row>15</xdr:row>
      <xdr:rowOff>160021</xdr:rowOff>
    </xdr:from>
    <xdr:to>
      <xdr:col>9</xdr:col>
      <xdr:colOff>78065</xdr:colOff>
      <xdr:row>24</xdr:row>
      <xdr:rowOff>129541</xdr:rowOff>
    </xdr:to>
    <xdr:pic>
      <xdr:nvPicPr>
        <xdr:cNvPr id="8" name="Picture 7" descr="3D black question marks with one yellow question mark">
          <a:extLst>
            <a:ext uri="{FF2B5EF4-FFF2-40B4-BE49-F238E27FC236}">
              <a16:creationId xmlns:a16="http://schemas.microsoft.com/office/drawing/2014/main" id="{52FC93A4-04B3-4017-BA54-E42C962488A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957" r="27525"/>
        <a:stretch/>
      </xdr:blipFill>
      <xdr:spPr>
        <a:xfrm>
          <a:off x="5069165" y="3268981"/>
          <a:ext cx="1813560" cy="1813560"/>
        </a:xfrm>
        <a:prstGeom prst="ellipse">
          <a:avLst/>
        </a:prstGeom>
      </xdr:spPr>
    </xdr:pic>
    <xdr:clientData/>
  </xdr:twoCellAnchor>
  <xdr:twoCellAnchor>
    <xdr:from>
      <xdr:col>0</xdr:col>
      <xdr:colOff>129540</xdr:colOff>
      <xdr:row>30</xdr:row>
      <xdr:rowOff>137160</xdr:rowOff>
    </xdr:from>
    <xdr:to>
      <xdr:col>5</xdr:col>
      <xdr:colOff>266700</xdr:colOff>
      <xdr:row>34</xdr:row>
      <xdr:rowOff>144780</xdr:rowOff>
    </xdr:to>
    <xdr:sp macro="" textlink="">
      <xdr:nvSpPr>
        <xdr:cNvPr id="9" name="Rectangle: Rounded Corners 8">
          <a:extLst>
            <a:ext uri="{FF2B5EF4-FFF2-40B4-BE49-F238E27FC236}">
              <a16:creationId xmlns:a16="http://schemas.microsoft.com/office/drawing/2014/main" id="{E8BB1E57-63EB-4889-ADB4-25873B822760}"/>
            </a:ext>
          </a:extLst>
        </xdr:cNvPr>
        <xdr:cNvSpPr/>
      </xdr:nvSpPr>
      <xdr:spPr>
        <a:xfrm>
          <a:off x="129540" y="5090160"/>
          <a:ext cx="3192780" cy="990600"/>
        </a:xfrm>
        <a:prstGeom prst="roundRect">
          <a:avLst/>
        </a:prstGeom>
        <a:noFill/>
        <a:ln>
          <a:solidFill>
            <a:srgbClr val="EAC0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373380</xdr:colOff>
      <xdr:row>53</xdr:row>
      <xdr:rowOff>38100</xdr:rowOff>
    </xdr:from>
    <xdr:to>
      <xdr:col>9</xdr:col>
      <xdr:colOff>38100</xdr:colOff>
      <xdr:row>60</xdr:row>
      <xdr:rowOff>91440</xdr:rowOff>
    </xdr:to>
    <xdr:sp macro="" textlink="">
      <xdr:nvSpPr>
        <xdr:cNvPr id="10" name="Rectangle: Rounded Corners 9">
          <a:extLst>
            <a:ext uri="{FF2B5EF4-FFF2-40B4-BE49-F238E27FC236}">
              <a16:creationId xmlns:a16="http://schemas.microsoft.com/office/drawing/2014/main" id="{1402A651-8D4A-4BBE-8163-D9482B6B0BC6}"/>
            </a:ext>
          </a:extLst>
        </xdr:cNvPr>
        <xdr:cNvSpPr/>
      </xdr:nvSpPr>
      <xdr:spPr>
        <a:xfrm>
          <a:off x="2720340" y="10858500"/>
          <a:ext cx="3208020" cy="133350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lang="en-GB" sz="1100" b="1"/>
            <a:t>Reminder: </a:t>
          </a:r>
        </a:p>
        <a:p>
          <a:pPr rtl="0" eaLnBrk="1" latinLnBrk="0" hangingPunct="1"/>
          <a:r>
            <a:rPr lang="en-US" sz="1100" b="0" i="0">
              <a:solidFill>
                <a:schemeClr val="dk1"/>
              </a:solidFill>
              <a:effectLst/>
              <a:latin typeface="+mn-lt"/>
              <a:ea typeface="+mn-ea"/>
              <a:cs typeface="+mn-cs"/>
            </a:rPr>
            <a:t>If you are going to use text in formulas, you need to wrap the text in quotes (e.g. “Text”).</a:t>
          </a:r>
          <a:endParaRPr lang="en-GB">
            <a:effectLst/>
          </a:endParaRPr>
        </a:p>
        <a:p>
          <a:pPr rtl="0" eaLnBrk="1" latinLnBrk="0" hangingPunct="1"/>
          <a:r>
            <a:rPr lang="en-US" sz="1100" b="0" i="0">
              <a:solidFill>
                <a:schemeClr val="dk1"/>
              </a:solidFill>
              <a:effectLst/>
              <a:latin typeface="+mn-lt"/>
              <a:ea typeface="+mn-ea"/>
              <a:cs typeface="+mn-cs"/>
            </a:rPr>
            <a:t> </a:t>
          </a:r>
          <a:endParaRPr lang="en-GB">
            <a:effectLst/>
          </a:endParaRPr>
        </a:p>
        <a:p>
          <a:pPr rtl="0" eaLnBrk="1" latinLnBrk="0" hangingPunct="1"/>
          <a:r>
            <a:rPr lang="en-US" sz="1100" b="0" i="0">
              <a:solidFill>
                <a:schemeClr val="dk1"/>
              </a:solidFill>
              <a:effectLst/>
              <a:latin typeface="+mn-lt"/>
              <a:ea typeface="+mn-ea"/>
              <a:cs typeface="+mn-cs"/>
            </a:rPr>
            <a:t>The only exception to that is using TRUE or FALSE, which Excel automatically understands.</a:t>
          </a:r>
          <a:endParaRPr lang="en-GB">
            <a:effectLst/>
          </a:endParaRPr>
        </a:p>
        <a:p>
          <a:pPr algn="l"/>
          <a:endParaRPr lang="en-GB" sz="1100"/>
        </a:p>
      </xdr:txBody>
    </xdr:sp>
    <xdr:clientData/>
  </xdr:twoCellAnchor>
  <xdr:twoCellAnchor>
    <xdr:from>
      <xdr:col>0</xdr:col>
      <xdr:colOff>129540</xdr:colOff>
      <xdr:row>100</xdr:row>
      <xdr:rowOff>137160</xdr:rowOff>
    </xdr:from>
    <xdr:to>
      <xdr:col>5</xdr:col>
      <xdr:colOff>266700</xdr:colOff>
      <xdr:row>104</xdr:row>
      <xdr:rowOff>144780</xdr:rowOff>
    </xdr:to>
    <xdr:sp macro="" textlink="">
      <xdr:nvSpPr>
        <xdr:cNvPr id="12" name="Rectangle: Rounded Corners 11">
          <a:extLst>
            <a:ext uri="{FF2B5EF4-FFF2-40B4-BE49-F238E27FC236}">
              <a16:creationId xmlns:a16="http://schemas.microsoft.com/office/drawing/2014/main" id="{822BD2E5-9BB7-4002-9E6C-D151E46C84F1}"/>
            </a:ext>
          </a:extLst>
        </xdr:cNvPr>
        <xdr:cNvSpPr/>
      </xdr:nvSpPr>
      <xdr:spPr>
        <a:xfrm>
          <a:off x="129540" y="21328380"/>
          <a:ext cx="4640580" cy="1005840"/>
        </a:xfrm>
        <a:prstGeom prst="roundRect">
          <a:avLst/>
        </a:prstGeom>
        <a:noFill/>
        <a:ln>
          <a:solidFill>
            <a:srgbClr val="EAC0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bbc.co.uk/sport/olympics/57836709"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64E38-3401-45F5-9420-D992A18BC64A}">
  <dimension ref="A1:J27"/>
  <sheetViews>
    <sheetView tabSelected="1" workbookViewId="0"/>
  </sheetViews>
  <sheetFormatPr defaultColWidth="8.6640625" defaultRowHeight="14.4" x14ac:dyDescent="0.3"/>
  <cols>
    <col min="1" max="1" width="3.6640625" style="1" customWidth="1"/>
    <col min="2" max="9" width="11" style="1" customWidth="1"/>
    <col min="10" max="10" width="9.44140625" style="1" customWidth="1"/>
    <col min="11" max="16384" width="8.6640625" style="1"/>
  </cols>
  <sheetData>
    <row r="1" spans="1:10" x14ac:dyDescent="0.3">
      <c r="A1" s="6"/>
      <c r="B1" s="6"/>
      <c r="C1" s="6"/>
      <c r="D1" s="6"/>
      <c r="E1" s="6"/>
      <c r="F1" s="6"/>
      <c r="G1" s="6"/>
      <c r="H1" s="6"/>
      <c r="I1" s="6"/>
      <c r="J1" s="6"/>
    </row>
    <row r="2" spans="1:10" ht="14.7" customHeight="1" x14ac:dyDescent="0.3">
      <c r="A2" s="105" t="s">
        <v>177</v>
      </c>
      <c r="B2" s="105"/>
      <c r="C2" s="105"/>
      <c r="D2" s="105"/>
      <c r="E2" s="105"/>
      <c r="F2" s="105"/>
      <c r="G2" s="105"/>
      <c r="H2" s="105"/>
      <c r="I2" s="105"/>
      <c r="J2" s="105"/>
    </row>
    <row r="3" spans="1:10" ht="14.7" customHeight="1" x14ac:dyDescent="0.3">
      <c r="A3" s="105"/>
      <c r="B3" s="105"/>
      <c r="C3" s="105"/>
      <c r="D3" s="105"/>
      <c r="E3" s="105"/>
      <c r="F3" s="105"/>
      <c r="G3" s="105"/>
      <c r="H3" s="105"/>
      <c r="I3" s="105"/>
      <c r="J3" s="105"/>
    </row>
    <row r="4" spans="1:10" ht="14.7" customHeight="1" x14ac:dyDescent="0.3">
      <c r="A4" s="105"/>
      <c r="B4" s="105"/>
      <c r="C4" s="105"/>
      <c r="D4" s="105"/>
      <c r="E4" s="105"/>
      <c r="F4" s="105"/>
      <c r="G4" s="105"/>
      <c r="H4" s="105"/>
      <c r="I4" s="105"/>
      <c r="J4" s="105"/>
    </row>
    <row r="5" spans="1:10" ht="14.7" customHeight="1" x14ac:dyDescent="0.3">
      <c r="A5" s="105"/>
      <c r="B5" s="105"/>
      <c r="C5" s="105"/>
      <c r="D5" s="105"/>
      <c r="E5" s="105"/>
      <c r="F5" s="105"/>
      <c r="G5" s="105"/>
      <c r="H5" s="105"/>
      <c r="I5" s="105"/>
      <c r="J5" s="105"/>
    </row>
    <row r="6" spans="1:10" ht="14.7" customHeight="1" x14ac:dyDescent="0.3">
      <c r="A6" s="105"/>
      <c r="B6" s="105"/>
      <c r="C6" s="105"/>
      <c r="D6" s="105"/>
      <c r="E6" s="105"/>
      <c r="F6" s="105"/>
      <c r="G6" s="105"/>
      <c r="H6" s="105"/>
      <c r="I6" s="105"/>
      <c r="J6" s="105"/>
    </row>
    <row r="7" spans="1:10" ht="14.7" customHeight="1" x14ac:dyDescent="0.3">
      <c r="A7" s="105"/>
      <c r="B7" s="105"/>
      <c r="C7" s="105"/>
      <c r="D7" s="105"/>
      <c r="E7" s="105"/>
      <c r="F7" s="105"/>
      <c r="G7" s="105"/>
      <c r="H7" s="105"/>
      <c r="I7" s="105"/>
      <c r="J7" s="105"/>
    </row>
    <row r="8" spans="1:10" ht="14.7" customHeight="1" x14ac:dyDescent="0.3">
      <c r="A8" s="105"/>
      <c r="B8" s="105"/>
      <c r="C8" s="105"/>
      <c r="D8" s="105"/>
      <c r="E8" s="105"/>
      <c r="F8" s="105"/>
      <c r="G8" s="105"/>
      <c r="H8" s="105"/>
      <c r="I8" s="105"/>
      <c r="J8" s="105"/>
    </row>
    <row r="9" spans="1:10" x14ac:dyDescent="0.3">
      <c r="A9" s="6"/>
      <c r="B9" s="6"/>
      <c r="C9" s="6"/>
      <c r="D9" s="6"/>
      <c r="E9" s="6"/>
      <c r="F9" s="6"/>
      <c r="G9" s="6"/>
      <c r="H9" s="6"/>
      <c r="I9" s="6"/>
      <c r="J9" s="6"/>
    </row>
    <row r="15" spans="1:10" x14ac:dyDescent="0.3">
      <c r="A15" s="6"/>
      <c r="B15" s="6"/>
      <c r="C15" s="6"/>
      <c r="D15" s="6"/>
      <c r="E15" s="6"/>
      <c r="F15" s="6"/>
      <c r="G15" s="6"/>
      <c r="H15" s="6"/>
      <c r="I15" s="6"/>
      <c r="J15" s="6"/>
    </row>
    <row r="18" spans="1:10" ht="25.95" customHeight="1" x14ac:dyDescent="0.3">
      <c r="C18" s="111" t="s">
        <v>0</v>
      </c>
      <c r="D18" s="112"/>
      <c r="E18" s="111" t="s">
        <v>1</v>
      </c>
      <c r="F18" s="112"/>
      <c r="G18" s="112"/>
      <c r="H18" s="113"/>
    </row>
    <row r="19" spans="1:10" ht="30" customHeight="1" x14ac:dyDescent="0.3">
      <c r="A19" s="31"/>
      <c r="B19" s="31"/>
      <c r="C19" s="106">
        <v>1</v>
      </c>
      <c r="D19" s="107"/>
      <c r="E19" s="108" t="s">
        <v>78</v>
      </c>
      <c r="F19" s="109"/>
      <c r="G19" s="109"/>
      <c r="H19" s="110"/>
      <c r="I19" s="31"/>
    </row>
    <row r="20" spans="1:10" ht="30" customHeight="1" x14ac:dyDescent="0.3">
      <c r="A20" s="31"/>
      <c r="B20" s="31"/>
      <c r="C20" s="114">
        <v>2</v>
      </c>
      <c r="D20" s="115"/>
      <c r="E20" s="116" t="s">
        <v>240</v>
      </c>
      <c r="F20" s="117"/>
      <c r="G20" s="117"/>
      <c r="H20" s="118"/>
      <c r="I20" s="31"/>
    </row>
    <row r="21" spans="1:10" ht="30" customHeight="1" x14ac:dyDescent="0.3">
      <c r="A21" s="31"/>
      <c r="B21" s="31"/>
      <c r="C21" s="100">
        <v>3</v>
      </c>
      <c r="D21" s="101"/>
      <c r="E21" s="102" t="s">
        <v>241</v>
      </c>
      <c r="F21" s="103"/>
      <c r="G21" s="103"/>
      <c r="H21" s="104"/>
      <c r="I21" s="31"/>
    </row>
    <row r="24" spans="1:10" x14ac:dyDescent="0.3">
      <c r="A24" s="6"/>
      <c r="B24" s="6"/>
      <c r="C24" s="6"/>
      <c r="D24" s="6"/>
      <c r="E24" s="6"/>
      <c r="F24" s="6"/>
      <c r="G24" s="6"/>
      <c r="H24" s="6"/>
      <c r="I24" s="6"/>
      <c r="J24" s="6"/>
    </row>
    <row r="27" spans="1:10" ht="15.6" x14ac:dyDescent="0.3">
      <c r="B27" s="99"/>
    </row>
  </sheetData>
  <mergeCells count="9">
    <mergeCell ref="C21:D21"/>
    <mergeCell ref="E21:H21"/>
    <mergeCell ref="A2:J8"/>
    <mergeCell ref="C19:D19"/>
    <mergeCell ref="E19:H19"/>
    <mergeCell ref="C18:D18"/>
    <mergeCell ref="E18:H18"/>
    <mergeCell ref="C20:D20"/>
    <mergeCell ref="E20:H20"/>
  </mergeCells>
  <pageMargins left="0.19685039370078741" right="3.937007874015748E-2" top="0" bottom="0.35433070866141736" header="0.31496062992125984"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E82CE-2509-4B70-869F-F4FC3809F929}">
  <dimension ref="A1:J50"/>
  <sheetViews>
    <sheetView zoomScaleNormal="100" workbookViewId="0">
      <pane ySplit="5" topLeftCell="A6" activePane="bottomLeft" state="frozen"/>
      <selection pane="bottomLeft" activeCell="M1" sqref="M1"/>
    </sheetView>
  </sheetViews>
  <sheetFormatPr defaultColWidth="8.6640625" defaultRowHeight="14.4" x14ac:dyDescent="0.3"/>
  <cols>
    <col min="1" max="1" width="3.6640625" style="1" customWidth="1"/>
    <col min="2" max="3" width="10.6640625" style="1" customWidth="1"/>
    <col min="4" max="4" width="13.6640625" style="1" customWidth="1"/>
    <col min="5" max="9" width="10.6640625" style="1" customWidth="1"/>
    <col min="10" max="10" width="11.33203125" style="1" customWidth="1"/>
    <col min="11" max="16384" width="8.6640625" style="1"/>
  </cols>
  <sheetData>
    <row r="1" spans="1:10" ht="4.95" customHeight="1" x14ac:dyDescent="0.3">
      <c r="A1" s="6"/>
      <c r="B1" s="6"/>
      <c r="C1" s="6"/>
      <c r="D1" s="6"/>
      <c r="E1" s="6"/>
      <c r="F1" s="6"/>
      <c r="G1" s="6"/>
      <c r="H1" s="6"/>
      <c r="I1" s="6"/>
      <c r="J1" s="6"/>
    </row>
    <row r="2" spans="1:10" ht="21" x14ac:dyDescent="0.3">
      <c r="A2" s="130" t="s">
        <v>77</v>
      </c>
      <c r="B2" s="130"/>
      <c r="C2" s="130"/>
      <c r="D2" s="130"/>
      <c r="E2" s="130"/>
      <c r="F2" s="130"/>
      <c r="G2" s="130"/>
      <c r="H2" s="30"/>
      <c r="I2" s="30"/>
      <c r="J2" s="30"/>
    </row>
    <row r="3" spans="1:10" ht="21" x14ac:dyDescent="0.3">
      <c r="A3" s="130"/>
      <c r="B3" s="130"/>
      <c r="C3" s="130"/>
      <c r="D3" s="130"/>
      <c r="E3" s="130"/>
      <c r="F3" s="130"/>
      <c r="G3" s="130"/>
      <c r="H3" s="30"/>
      <c r="I3" s="30"/>
      <c r="J3" s="30"/>
    </row>
    <row r="4" spans="1:10" ht="7.8" customHeight="1" x14ac:dyDescent="0.3"/>
    <row r="5" spans="1:10" s="8" customFormat="1" ht="18.45" customHeight="1" thickBot="1" x14ac:dyDescent="0.35"/>
    <row r="6" spans="1:10" s="8" customFormat="1" ht="16.2" thickBot="1" x14ac:dyDescent="0.35">
      <c r="A6" s="15" t="s">
        <v>2</v>
      </c>
      <c r="B6" s="16"/>
      <c r="C6" s="16"/>
      <c r="D6" s="16"/>
      <c r="E6" s="16"/>
      <c r="F6" s="16"/>
      <c r="G6" s="16"/>
      <c r="H6" s="16"/>
      <c r="I6" s="16"/>
      <c r="J6" s="17"/>
    </row>
    <row r="7" spans="1:10" s="8" customFormat="1" x14ac:dyDescent="0.3">
      <c r="A7" s="10"/>
      <c r="B7" s="11"/>
      <c r="C7" s="11"/>
      <c r="D7" s="11"/>
      <c r="E7" s="11"/>
      <c r="F7" s="11"/>
      <c r="G7" s="11"/>
      <c r="H7" s="11"/>
      <c r="I7" s="11"/>
      <c r="J7" s="11"/>
    </row>
    <row r="8" spans="1:10" ht="15.6" x14ac:dyDescent="0.3">
      <c r="A8" s="32" t="s">
        <v>3</v>
      </c>
      <c r="B8" s="7" t="s">
        <v>79</v>
      </c>
      <c r="C8" s="35"/>
      <c r="D8" s="35"/>
      <c r="E8" s="35"/>
      <c r="F8" s="35"/>
      <c r="G8" s="35"/>
      <c r="H8" s="35"/>
      <c r="I8" s="35"/>
      <c r="J8" s="35"/>
    </row>
    <row r="9" spans="1:10" x14ac:dyDescent="0.3">
      <c r="B9" s="35"/>
      <c r="C9" s="35"/>
      <c r="D9" s="35"/>
      <c r="E9" s="35"/>
      <c r="F9" s="35"/>
      <c r="G9" s="35"/>
      <c r="H9" s="35"/>
      <c r="I9" s="35"/>
      <c r="J9" s="35"/>
    </row>
    <row r="10" spans="1:10" x14ac:dyDescent="0.3">
      <c r="B10" s="119" t="s">
        <v>80</v>
      </c>
      <c r="C10" s="120"/>
      <c r="D10" s="120"/>
      <c r="E10" s="120"/>
      <c r="F10" s="120"/>
      <c r="G10" s="120"/>
      <c r="H10" s="120"/>
      <c r="I10" s="120"/>
      <c r="J10" s="121"/>
    </row>
    <row r="11" spans="1:10" x14ac:dyDescent="0.3">
      <c r="B11" s="122"/>
      <c r="C11" s="123"/>
      <c r="D11" s="123"/>
      <c r="E11" s="123"/>
      <c r="F11" s="123"/>
      <c r="G11" s="123"/>
      <c r="H11" s="123"/>
      <c r="I11" s="123"/>
      <c r="J11" s="124"/>
    </row>
    <row r="12" spans="1:10" ht="14.7" customHeight="1" x14ac:dyDescent="0.3">
      <c r="B12" s="125"/>
      <c r="C12" s="126"/>
      <c r="D12" s="126"/>
      <c r="E12" s="126"/>
      <c r="F12" s="126"/>
      <c r="G12" s="126"/>
      <c r="H12" s="126"/>
      <c r="I12" s="126"/>
      <c r="J12" s="127"/>
    </row>
    <row r="13" spans="1:10" ht="15" customHeight="1" x14ac:dyDescent="0.3">
      <c r="B13" s="19"/>
      <c r="C13" s="19"/>
      <c r="D13" s="19"/>
      <c r="E13" s="19"/>
      <c r="F13" s="19"/>
      <c r="G13" s="19"/>
      <c r="H13" s="19"/>
      <c r="I13" s="19"/>
      <c r="J13" s="19"/>
    </row>
    <row r="14" spans="1:10" ht="8.6999999999999993" customHeight="1" x14ac:dyDescent="0.3">
      <c r="B14" s="19"/>
      <c r="C14" s="19"/>
      <c r="D14" s="19"/>
      <c r="E14" s="19"/>
      <c r="F14" s="19"/>
      <c r="G14" s="19"/>
      <c r="H14" s="19"/>
      <c r="I14" s="19"/>
      <c r="J14" s="19"/>
    </row>
    <row r="15" spans="1:10" ht="15.6" x14ac:dyDescent="0.3">
      <c r="A15" s="32" t="s">
        <v>4</v>
      </c>
      <c r="B15" s="7" t="s">
        <v>81</v>
      </c>
      <c r="C15" s="19"/>
      <c r="D15" s="19"/>
      <c r="E15" s="19"/>
      <c r="F15" s="19"/>
      <c r="G15" s="19"/>
      <c r="H15" s="21"/>
      <c r="I15" s="19"/>
      <c r="J15" s="19"/>
    </row>
    <row r="17" spans="1:10" ht="15.6" x14ac:dyDescent="0.3">
      <c r="B17" s="131" t="s">
        <v>15</v>
      </c>
      <c r="C17" s="132"/>
      <c r="D17" s="131" t="s">
        <v>17</v>
      </c>
      <c r="E17" s="132"/>
      <c r="F17" s="131" t="s">
        <v>14</v>
      </c>
      <c r="G17" s="132"/>
      <c r="H17" s="131" t="s">
        <v>16</v>
      </c>
      <c r="I17" s="132"/>
    </row>
    <row r="18" spans="1:10" ht="15.6" x14ac:dyDescent="0.3">
      <c r="B18" s="128" t="s">
        <v>19</v>
      </c>
      <c r="C18" s="129"/>
      <c r="D18" s="128" t="s">
        <v>21</v>
      </c>
      <c r="E18" s="129"/>
      <c r="F18" s="128" t="s">
        <v>18</v>
      </c>
      <c r="G18" s="129"/>
      <c r="H18" s="128" t="s">
        <v>20</v>
      </c>
      <c r="I18" s="129"/>
    </row>
    <row r="19" spans="1:10" ht="15.6" x14ac:dyDescent="0.3">
      <c r="B19" s="128" t="s">
        <v>23</v>
      </c>
      <c r="C19" s="129"/>
      <c r="D19" s="128" t="s">
        <v>22</v>
      </c>
      <c r="E19" s="129"/>
      <c r="F19" s="128" t="s">
        <v>22</v>
      </c>
      <c r="G19" s="129"/>
      <c r="H19" s="128" t="s">
        <v>24</v>
      </c>
      <c r="I19" s="129"/>
    </row>
    <row r="20" spans="1:10" ht="15.6" x14ac:dyDescent="0.3">
      <c r="B20" s="128" t="s">
        <v>26</v>
      </c>
      <c r="C20" s="129"/>
      <c r="D20" s="128" t="s">
        <v>28</v>
      </c>
      <c r="E20" s="129"/>
      <c r="F20" s="128" t="s">
        <v>25</v>
      </c>
      <c r="G20" s="129"/>
      <c r="H20" s="128" t="s">
        <v>27</v>
      </c>
      <c r="I20" s="129"/>
    </row>
    <row r="21" spans="1:10" ht="15.6" x14ac:dyDescent="0.3">
      <c r="B21" s="128" t="s">
        <v>30</v>
      </c>
      <c r="C21" s="129"/>
      <c r="D21" s="128" t="s">
        <v>32</v>
      </c>
      <c r="E21" s="129"/>
      <c r="F21" s="128" t="s">
        <v>29</v>
      </c>
      <c r="G21" s="129"/>
      <c r="H21" s="128" t="s">
        <v>31</v>
      </c>
      <c r="I21" s="129"/>
    </row>
    <row r="24" spans="1:10" x14ac:dyDescent="0.3">
      <c r="B24" s="119" t="s">
        <v>82</v>
      </c>
      <c r="C24" s="120"/>
      <c r="D24" s="120"/>
      <c r="E24" s="120"/>
      <c r="F24" s="120"/>
      <c r="G24" s="120"/>
      <c r="H24" s="120"/>
      <c r="I24" s="120"/>
      <c r="J24" s="121"/>
    </row>
    <row r="25" spans="1:10" x14ac:dyDescent="0.3">
      <c r="B25" s="122"/>
      <c r="C25" s="123"/>
      <c r="D25" s="123"/>
      <c r="E25" s="123"/>
      <c r="F25" s="123"/>
      <c r="G25" s="123"/>
      <c r="H25" s="123"/>
      <c r="I25" s="123"/>
      <c r="J25" s="124"/>
    </row>
    <row r="26" spans="1:10" x14ac:dyDescent="0.3">
      <c r="B26" s="125"/>
      <c r="C26" s="126"/>
      <c r="D26" s="126"/>
      <c r="E26" s="126"/>
      <c r="F26" s="126"/>
      <c r="G26" s="126"/>
      <c r="H26" s="126"/>
      <c r="I26" s="126"/>
      <c r="J26" s="127"/>
    </row>
    <row r="28" spans="1:10" ht="15.6" x14ac:dyDescent="0.3">
      <c r="A28" s="32" t="s">
        <v>5</v>
      </c>
      <c r="B28" s="7" t="s">
        <v>81</v>
      </c>
    </row>
    <row r="30" spans="1:10" ht="28.8" x14ac:dyDescent="0.3">
      <c r="B30" s="64" t="s">
        <v>149</v>
      </c>
      <c r="C30" s="64" t="s">
        <v>150</v>
      </c>
      <c r="D30" s="64" t="s">
        <v>151</v>
      </c>
      <c r="E30" s="64" t="s">
        <v>152</v>
      </c>
      <c r="F30" s="64" t="s">
        <v>153</v>
      </c>
      <c r="G30" s="64" t="s">
        <v>154</v>
      </c>
      <c r="H30" s="64" t="s">
        <v>155</v>
      </c>
    </row>
    <row r="31" spans="1:10" ht="28.8" x14ac:dyDescent="0.3">
      <c r="B31" s="65" t="s">
        <v>156</v>
      </c>
      <c r="C31" s="65" t="s">
        <v>157</v>
      </c>
      <c r="D31" s="65" t="s">
        <v>158</v>
      </c>
      <c r="E31" s="65" t="s">
        <v>159</v>
      </c>
      <c r="F31" s="65" t="s">
        <v>160</v>
      </c>
      <c r="G31" s="65">
        <v>1926</v>
      </c>
      <c r="H31" s="65">
        <v>2009</v>
      </c>
    </row>
    <row r="32" spans="1:10" ht="28.8" x14ac:dyDescent="0.3">
      <c r="B32" s="65" t="s">
        <v>156</v>
      </c>
      <c r="C32" s="65" t="s">
        <v>161</v>
      </c>
      <c r="D32" s="65" t="s">
        <v>162</v>
      </c>
      <c r="E32" s="65" t="s">
        <v>163</v>
      </c>
      <c r="F32" s="65" t="s">
        <v>160</v>
      </c>
      <c r="G32" s="65">
        <v>1870</v>
      </c>
      <c r="H32" s="65">
        <v>1926</v>
      </c>
    </row>
    <row r="33" spans="1:10" ht="43.2" x14ac:dyDescent="0.3">
      <c r="B33" s="65" t="s">
        <v>164</v>
      </c>
      <c r="C33" s="65" t="s">
        <v>165</v>
      </c>
      <c r="D33" s="65" t="s">
        <v>166</v>
      </c>
      <c r="E33" s="65" t="s">
        <v>167</v>
      </c>
      <c r="F33" s="65" t="s">
        <v>168</v>
      </c>
      <c r="G33" s="65">
        <v>1912</v>
      </c>
      <c r="H33" s="65">
        <v>2004</v>
      </c>
    </row>
    <row r="34" spans="1:10" ht="57.6" x14ac:dyDescent="0.3">
      <c r="B34" s="65" t="s">
        <v>156</v>
      </c>
      <c r="C34" s="65" t="s">
        <v>169</v>
      </c>
      <c r="D34" s="65" t="s">
        <v>170</v>
      </c>
      <c r="E34" s="65" t="s">
        <v>171</v>
      </c>
      <c r="F34" s="65" t="s">
        <v>172</v>
      </c>
      <c r="G34" s="65">
        <v>1955</v>
      </c>
      <c r="H34" s="65">
        <v>0</v>
      </c>
    </row>
    <row r="36" spans="1:10" x14ac:dyDescent="0.3">
      <c r="B36" s="119" t="s">
        <v>173</v>
      </c>
      <c r="C36" s="120"/>
      <c r="D36" s="120"/>
      <c r="E36" s="120"/>
      <c r="F36" s="120"/>
      <c r="G36" s="120"/>
      <c r="H36" s="120"/>
      <c r="I36" s="120"/>
      <c r="J36" s="121"/>
    </row>
    <row r="37" spans="1:10" x14ac:dyDescent="0.3">
      <c r="B37" s="122"/>
      <c r="C37" s="123"/>
      <c r="D37" s="123"/>
      <c r="E37" s="123"/>
      <c r="F37" s="123"/>
      <c r="G37" s="123"/>
      <c r="H37" s="123"/>
      <c r="I37" s="123"/>
      <c r="J37" s="124"/>
    </row>
    <row r="38" spans="1:10" x14ac:dyDescent="0.3">
      <c r="B38" s="125"/>
      <c r="C38" s="126"/>
      <c r="D38" s="126"/>
      <c r="E38" s="126"/>
      <c r="F38" s="126"/>
      <c r="G38" s="126"/>
      <c r="H38" s="126"/>
      <c r="I38" s="126"/>
      <c r="J38" s="127"/>
    </row>
    <row r="40" spans="1:10" ht="15" thickBot="1" x14ac:dyDescent="0.35"/>
    <row r="41" spans="1:10" ht="16.2" thickBot="1" x14ac:dyDescent="0.35">
      <c r="A41" s="15" t="s">
        <v>174</v>
      </c>
      <c r="B41" s="16"/>
      <c r="C41" s="16"/>
      <c r="D41" s="16"/>
      <c r="E41" s="16"/>
      <c r="F41" s="16"/>
      <c r="G41" s="16"/>
      <c r="H41" s="16"/>
      <c r="I41" s="16"/>
      <c r="J41" s="17"/>
    </row>
    <row r="43" spans="1:10" ht="15.6" x14ac:dyDescent="0.3">
      <c r="A43" s="32" t="s">
        <v>6</v>
      </c>
      <c r="B43" s="7" t="s">
        <v>289</v>
      </c>
    </row>
    <row r="44" spans="1:10" x14ac:dyDescent="0.3">
      <c r="B44" s="66" t="s">
        <v>175</v>
      </c>
    </row>
    <row r="45" spans="1:10" ht="4.8" customHeight="1" x14ac:dyDescent="0.3">
      <c r="B45" s="66"/>
    </row>
    <row r="46" spans="1:10" x14ac:dyDescent="0.3">
      <c r="B46" s="119" t="s">
        <v>176</v>
      </c>
      <c r="C46" s="120"/>
      <c r="D46" s="120"/>
      <c r="E46" s="120"/>
      <c r="F46" s="120"/>
      <c r="G46" s="120"/>
      <c r="H46" s="120"/>
      <c r="I46" s="120"/>
      <c r="J46" s="121"/>
    </row>
    <row r="47" spans="1:10" x14ac:dyDescent="0.3">
      <c r="B47" s="122"/>
      <c r="C47" s="123"/>
      <c r="D47" s="123"/>
      <c r="E47" s="123"/>
      <c r="F47" s="123"/>
      <c r="G47" s="123"/>
      <c r="H47" s="123"/>
      <c r="I47" s="123"/>
      <c r="J47" s="124"/>
    </row>
    <row r="48" spans="1:10" x14ac:dyDescent="0.3">
      <c r="B48" s="125"/>
      <c r="C48" s="126"/>
      <c r="D48" s="126"/>
      <c r="E48" s="126"/>
      <c r="F48" s="126"/>
      <c r="G48" s="126"/>
      <c r="H48" s="126"/>
      <c r="I48" s="126"/>
      <c r="J48" s="127"/>
    </row>
    <row r="49" spans="2:2" x14ac:dyDescent="0.3">
      <c r="B49" s="66"/>
    </row>
    <row r="50" spans="2:2" x14ac:dyDescent="0.3">
      <c r="B50" s="66"/>
    </row>
  </sheetData>
  <mergeCells count="25">
    <mergeCell ref="B19:C19"/>
    <mergeCell ref="H19:I19"/>
    <mergeCell ref="D19:E19"/>
    <mergeCell ref="B24:J26"/>
    <mergeCell ref="F20:G20"/>
    <mergeCell ref="B20:C20"/>
    <mergeCell ref="H20:I20"/>
    <mergeCell ref="D20:E20"/>
    <mergeCell ref="F21:G21"/>
    <mergeCell ref="B46:J48"/>
    <mergeCell ref="B21:C21"/>
    <mergeCell ref="H21:I21"/>
    <mergeCell ref="D21:E21"/>
    <mergeCell ref="A2:G3"/>
    <mergeCell ref="B10:J12"/>
    <mergeCell ref="F17:G17"/>
    <mergeCell ref="B17:C17"/>
    <mergeCell ref="H17:I17"/>
    <mergeCell ref="D17:E17"/>
    <mergeCell ref="B36:J38"/>
    <mergeCell ref="F18:G18"/>
    <mergeCell ref="B18:C18"/>
    <mergeCell ref="H18:I18"/>
    <mergeCell ref="D18:E18"/>
    <mergeCell ref="F19:G19"/>
  </mergeCells>
  <phoneticPr fontId="12" type="noConversion"/>
  <hyperlinks>
    <hyperlink ref="B44" r:id="rId1" xr:uid="{10A664F0-9BD3-489B-938D-DF83AD4CF15A}"/>
  </hyperlinks>
  <pageMargins left="0.19685039370078741" right="3.937007874015748E-2" top="0" bottom="0.3543307086614173" header="0.31496062992125984" footer="0.19685039370078741"/>
  <pageSetup paperSize="9" orientation="portrait" r:id="rId2"/>
  <headerFooter>
    <oddFooter>&amp;LPage &amp;P of &amp;N&amp;R&amp;A</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8AE6E-9322-4A95-A450-3798FBE2D423}">
  <dimension ref="A1:J134"/>
  <sheetViews>
    <sheetView zoomScaleNormal="100" workbookViewId="0">
      <pane ySplit="5" topLeftCell="A6" activePane="bottomLeft" state="frozen"/>
      <selection pane="bottomLeft" activeCell="B10" sqref="B10:J12"/>
    </sheetView>
  </sheetViews>
  <sheetFormatPr defaultColWidth="8.6640625" defaultRowHeight="14.4" x14ac:dyDescent="0.3"/>
  <cols>
    <col min="1" max="1" width="3.6640625" style="1" customWidth="1"/>
    <col min="2" max="2" width="11.5546875" style="1" customWidth="1"/>
    <col min="3" max="3" width="12.6640625" style="1" customWidth="1"/>
    <col min="4" max="4" width="14.21875" style="1" customWidth="1"/>
    <col min="5" max="5" width="16.44140625" style="1" customWidth="1"/>
    <col min="6" max="6" width="15.109375" style="1" customWidth="1"/>
    <col min="7" max="7" width="14.21875" style="1" customWidth="1"/>
    <col min="8" max="8" width="13.109375" style="1" customWidth="1"/>
    <col min="9" max="9" width="0.77734375" style="1" customWidth="1"/>
    <col min="10" max="10" width="0.33203125" style="1" customWidth="1"/>
    <col min="11" max="16384" width="8.6640625" style="1"/>
  </cols>
  <sheetData>
    <row r="1" spans="1:10" ht="6.6" customHeight="1" x14ac:dyDescent="0.3">
      <c r="A1" s="6"/>
      <c r="B1" s="6"/>
      <c r="C1" s="6"/>
      <c r="D1" s="6"/>
      <c r="E1" s="6"/>
      <c r="F1" s="6"/>
      <c r="G1" s="6"/>
      <c r="H1" s="6"/>
      <c r="I1" s="6"/>
      <c r="J1" s="6"/>
    </row>
    <row r="2" spans="1:10" ht="21" x14ac:dyDescent="0.3">
      <c r="A2" s="130" t="s">
        <v>178</v>
      </c>
      <c r="B2" s="130"/>
      <c r="C2" s="130"/>
      <c r="D2" s="130"/>
      <c r="E2" s="130"/>
      <c r="F2" s="130"/>
      <c r="G2" s="130"/>
      <c r="H2" s="30"/>
      <c r="I2" s="30"/>
      <c r="J2" s="30"/>
    </row>
    <row r="3" spans="1:10" ht="21" x14ac:dyDescent="0.3">
      <c r="A3" s="130"/>
      <c r="B3" s="130"/>
      <c r="C3" s="130"/>
      <c r="D3" s="130"/>
      <c r="E3" s="130"/>
      <c r="F3" s="130"/>
      <c r="G3" s="130"/>
      <c r="H3" s="30"/>
      <c r="I3" s="30"/>
      <c r="J3" s="30"/>
    </row>
    <row r="4" spans="1:10" ht="7.8" customHeight="1" x14ac:dyDescent="0.3"/>
    <row r="5" spans="1:10" s="8" customFormat="1" ht="18.45" customHeight="1" thickBot="1" x14ac:dyDescent="0.35"/>
    <row r="6" spans="1:10" s="8" customFormat="1" ht="16.2" thickBot="1" x14ac:dyDescent="0.35">
      <c r="A6" s="15" t="s">
        <v>12</v>
      </c>
      <c r="B6" s="16"/>
      <c r="C6" s="16"/>
      <c r="D6" s="16"/>
      <c r="E6" s="16"/>
      <c r="F6" s="16"/>
      <c r="G6" s="16"/>
      <c r="H6" s="16"/>
      <c r="I6" s="16"/>
      <c r="J6" s="17"/>
    </row>
    <row r="7" spans="1:10" s="8" customFormat="1" x14ac:dyDescent="0.3">
      <c r="A7" s="10"/>
      <c r="B7" s="11"/>
      <c r="C7" s="11"/>
      <c r="D7" s="11"/>
      <c r="E7" s="11"/>
      <c r="F7" s="11"/>
      <c r="G7" s="11"/>
      <c r="H7" s="11"/>
      <c r="I7" s="11"/>
      <c r="J7" s="11"/>
    </row>
    <row r="8" spans="1:10" ht="15.6" x14ac:dyDescent="0.3">
      <c r="A8" s="9" t="s">
        <v>3</v>
      </c>
      <c r="B8" s="7" t="s">
        <v>85</v>
      </c>
      <c r="C8" s="29"/>
      <c r="D8" s="29"/>
      <c r="E8" s="29"/>
      <c r="F8" s="29"/>
      <c r="G8" s="29"/>
      <c r="H8" s="29"/>
      <c r="I8" s="29"/>
      <c r="J8" s="29"/>
    </row>
    <row r="9" spans="1:10" ht="6" customHeight="1" x14ac:dyDescent="0.3">
      <c r="B9" s="29"/>
      <c r="C9" s="29"/>
      <c r="D9" s="29"/>
      <c r="E9" s="29"/>
      <c r="F9" s="29"/>
      <c r="G9" s="29"/>
      <c r="H9" s="29"/>
      <c r="I9" s="29"/>
      <c r="J9" s="29"/>
    </row>
    <row r="10" spans="1:10" x14ac:dyDescent="0.3">
      <c r="B10" s="119" t="s">
        <v>84</v>
      </c>
      <c r="C10" s="120"/>
      <c r="D10" s="120"/>
      <c r="E10" s="120"/>
      <c r="F10" s="120"/>
      <c r="G10" s="120"/>
      <c r="H10" s="120"/>
      <c r="I10" s="120"/>
      <c r="J10" s="121"/>
    </row>
    <row r="11" spans="1:10" x14ac:dyDescent="0.3">
      <c r="B11" s="122"/>
      <c r="C11" s="123"/>
      <c r="D11" s="123"/>
      <c r="E11" s="123"/>
      <c r="F11" s="123"/>
      <c r="G11" s="123"/>
      <c r="H11" s="123"/>
      <c r="I11" s="123"/>
      <c r="J11" s="124"/>
    </row>
    <row r="12" spans="1:10" ht="14.7" customHeight="1" x14ac:dyDescent="0.3">
      <c r="B12" s="125"/>
      <c r="C12" s="126"/>
      <c r="D12" s="126"/>
      <c r="E12" s="126"/>
      <c r="F12" s="126"/>
      <c r="G12" s="126"/>
      <c r="H12" s="126"/>
      <c r="I12" s="126"/>
      <c r="J12" s="127"/>
    </row>
    <row r="13" spans="1:10" ht="15" customHeight="1" thickBot="1" x14ac:dyDescent="0.35">
      <c r="B13" s="19"/>
      <c r="C13" s="19"/>
      <c r="D13" s="19"/>
      <c r="E13" s="19"/>
      <c r="F13" s="19"/>
      <c r="G13" s="19"/>
      <c r="H13" s="19"/>
      <c r="I13" s="19"/>
      <c r="J13" s="19"/>
    </row>
    <row r="14" spans="1:10" ht="16.2" thickBot="1" x14ac:dyDescent="0.35">
      <c r="A14" s="15" t="s">
        <v>13</v>
      </c>
      <c r="B14" s="23"/>
      <c r="C14" s="23"/>
      <c r="D14" s="23"/>
      <c r="E14" s="23"/>
      <c r="F14" s="23"/>
      <c r="G14" s="23"/>
      <c r="H14" s="23"/>
      <c r="I14" s="23"/>
      <c r="J14" s="17"/>
    </row>
    <row r="15" spans="1:10" x14ac:dyDescent="0.3">
      <c r="A15" s="10"/>
      <c r="B15" s="36"/>
      <c r="C15" s="36"/>
      <c r="D15" s="36"/>
      <c r="E15" s="36"/>
      <c r="F15" s="36"/>
      <c r="G15" s="36"/>
      <c r="H15" s="36"/>
      <c r="I15" s="36"/>
      <c r="J15" s="36"/>
    </row>
    <row r="16" spans="1:10" ht="15.6" x14ac:dyDescent="0.3">
      <c r="A16" s="18" t="s">
        <v>4</v>
      </c>
      <c r="B16" s="137" t="s">
        <v>83</v>
      </c>
      <c r="C16" s="137"/>
      <c r="D16" s="137"/>
      <c r="E16" s="137"/>
      <c r="F16" s="137"/>
      <c r="G16" s="137"/>
      <c r="H16" s="137"/>
      <c r="I16" s="137"/>
      <c r="J16" s="137"/>
    </row>
    <row r="17" spans="1:10" ht="5.7" customHeight="1" x14ac:dyDescent="0.3">
      <c r="A17" s="18"/>
      <c r="B17" s="22"/>
      <c r="C17" s="22"/>
      <c r="D17" s="22"/>
      <c r="E17" s="22"/>
      <c r="F17" s="22"/>
      <c r="G17" s="22"/>
      <c r="H17" s="22"/>
      <c r="I17" s="22"/>
      <c r="J17" s="22"/>
    </row>
    <row r="18" spans="1:10" x14ac:dyDescent="0.3">
      <c r="B18" s="119" t="s">
        <v>206</v>
      </c>
      <c r="C18" s="120"/>
      <c r="D18" s="120"/>
      <c r="E18" s="120"/>
      <c r="F18" s="120"/>
      <c r="G18" s="120"/>
      <c r="H18" s="120"/>
      <c r="I18" s="120"/>
      <c r="J18" s="121"/>
    </row>
    <row r="19" spans="1:10" x14ac:dyDescent="0.3">
      <c r="B19" s="122"/>
      <c r="C19" s="123"/>
      <c r="D19" s="123"/>
      <c r="E19" s="123"/>
      <c r="F19" s="123"/>
      <c r="G19" s="123"/>
      <c r="H19" s="123"/>
      <c r="I19" s="123"/>
      <c r="J19" s="124"/>
    </row>
    <row r="20" spans="1:10" x14ac:dyDescent="0.3">
      <c r="B20" s="122"/>
      <c r="C20" s="123"/>
      <c r="D20" s="123"/>
      <c r="E20" s="123"/>
      <c r="F20" s="123"/>
      <c r="G20" s="123"/>
      <c r="H20" s="123"/>
      <c r="I20" s="123"/>
      <c r="J20" s="124"/>
    </row>
    <row r="21" spans="1:10" x14ac:dyDescent="0.3">
      <c r="B21" s="125"/>
      <c r="C21" s="126"/>
      <c r="D21" s="126"/>
      <c r="E21" s="126"/>
      <c r="F21" s="126"/>
      <c r="G21" s="126"/>
      <c r="H21" s="126"/>
      <c r="I21" s="126"/>
      <c r="J21" s="127"/>
    </row>
    <row r="22" spans="1:10" ht="10.199999999999999" customHeight="1" thickBot="1" x14ac:dyDescent="0.35">
      <c r="B22" s="19"/>
      <c r="C22" s="19"/>
      <c r="D22" s="19"/>
      <c r="E22" s="19"/>
      <c r="F22" s="19"/>
      <c r="G22" s="19"/>
      <c r="H22" s="19"/>
      <c r="I22" s="19"/>
      <c r="J22" s="19"/>
    </row>
    <row r="23" spans="1:10" ht="16.2" thickBot="1" x14ac:dyDescent="0.35">
      <c r="A23" s="15" t="s">
        <v>33</v>
      </c>
      <c r="B23" s="23"/>
      <c r="C23" s="23"/>
      <c r="D23" s="23"/>
      <c r="E23" s="23"/>
      <c r="F23" s="23"/>
      <c r="G23" s="23"/>
      <c r="H23" s="23"/>
      <c r="I23" s="23"/>
      <c r="J23" s="17"/>
    </row>
    <row r="24" spans="1:10" ht="9.6" customHeight="1" x14ac:dyDescent="0.3">
      <c r="B24" s="19"/>
      <c r="C24" s="19"/>
      <c r="D24" s="19"/>
      <c r="E24" s="19"/>
      <c r="F24" s="19"/>
      <c r="G24" s="19"/>
      <c r="H24" s="19"/>
      <c r="I24" s="19"/>
      <c r="J24" s="19"/>
    </row>
    <row r="25" spans="1:10" ht="31.2" customHeight="1" x14ac:dyDescent="0.3">
      <c r="A25" s="24" t="s">
        <v>132</v>
      </c>
      <c r="B25" s="137" t="s">
        <v>135</v>
      </c>
      <c r="C25" s="138"/>
      <c r="D25" s="138"/>
      <c r="E25" s="138"/>
      <c r="F25" s="138"/>
      <c r="G25" s="138"/>
      <c r="H25" s="138"/>
      <c r="I25" s="138"/>
      <c r="J25" s="138"/>
    </row>
    <row r="26" spans="1:10" ht="8.6999999999999993" customHeight="1" x14ac:dyDescent="0.3">
      <c r="A26" s="19"/>
      <c r="B26" s="19"/>
      <c r="C26" s="19"/>
      <c r="D26" s="19"/>
      <c r="E26" s="19"/>
      <c r="F26" s="19"/>
      <c r="G26" s="19"/>
      <c r="H26" s="19"/>
      <c r="I26" s="19"/>
      <c r="J26" s="19"/>
    </row>
    <row r="27" spans="1:10" ht="28.8" x14ac:dyDescent="0.3">
      <c r="A27" s="19"/>
      <c r="B27" s="52" t="s">
        <v>86</v>
      </c>
      <c r="C27" s="52" t="s">
        <v>92</v>
      </c>
      <c r="D27" s="52" t="s">
        <v>93</v>
      </c>
      <c r="E27" s="52" t="s">
        <v>87</v>
      </c>
      <c r="F27" s="19"/>
    </row>
    <row r="28" spans="1:10" x14ac:dyDescent="0.3">
      <c r="A28" s="19"/>
      <c r="B28" s="25" t="s">
        <v>88</v>
      </c>
      <c r="C28" s="40">
        <v>4437000</v>
      </c>
      <c r="D28" s="40">
        <v>5063000</v>
      </c>
      <c r="E28" s="41">
        <f>D28-C28</f>
        <v>626000</v>
      </c>
      <c r="F28" s="19"/>
    </row>
    <row r="29" spans="1:10" x14ac:dyDescent="0.3">
      <c r="A29" s="19"/>
      <c r="B29" s="25" t="s">
        <v>89</v>
      </c>
      <c r="C29" s="40">
        <v>5301000</v>
      </c>
      <c r="D29" s="40">
        <v>31689000</v>
      </c>
      <c r="E29" s="41">
        <f>D29-C29</f>
        <v>26388000</v>
      </c>
      <c r="F29" s="19"/>
    </row>
    <row r="30" spans="1:10" x14ac:dyDescent="0.3">
      <c r="A30" s="19"/>
      <c r="B30" s="25" t="s">
        <v>90</v>
      </c>
      <c r="C30" s="40">
        <v>2504070</v>
      </c>
      <c r="D30" s="40">
        <v>11120000</v>
      </c>
      <c r="E30" s="41">
        <f>D30-C30</f>
        <v>8615930</v>
      </c>
      <c r="F30" s="19"/>
    </row>
    <row r="31" spans="1:10" x14ac:dyDescent="0.3">
      <c r="A31" s="19"/>
      <c r="B31" s="25" t="s">
        <v>91</v>
      </c>
      <c r="C31" s="40">
        <v>802200</v>
      </c>
      <c r="D31" s="40">
        <v>4028000</v>
      </c>
      <c r="E31" s="41">
        <f>D31-C31</f>
        <v>3225800</v>
      </c>
      <c r="F31" s="19"/>
    </row>
    <row r="32" spans="1:10" x14ac:dyDescent="0.3">
      <c r="A32" s="19"/>
      <c r="B32" s="19"/>
      <c r="C32" s="19"/>
      <c r="D32" s="19"/>
      <c r="E32" s="19"/>
      <c r="F32" s="19"/>
      <c r="G32" s="19"/>
      <c r="H32" s="19"/>
      <c r="I32" s="19"/>
      <c r="J32" s="19"/>
    </row>
    <row r="33" spans="1:10" ht="15.6" x14ac:dyDescent="0.3">
      <c r="A33" s="24" t="s">
        <v>133</v>
      </c>
      <c r="B33" s="137" t="s">
        <v>148</v>
      </c>
      <c r="C33" s="138"/>
      <c r="D33" s="138"/>
      <c r="E33" s="138"/>
      <c r="F33" s="138"/>
      <c r="G33" s="138"/>
      <c r="H33" s="138"/>
      <c r="I33" s="138"/>
      <c r="J33" s="138"/>
    </row>
    <row r="34" spans="1:10" x14ac:dyDescent="0.3">
      <c r="A34" s="19"/>
      <c r="B34" s="19"/>
      <c r="C34" s="19"/>
      <c r="D34" s="19"/>
      <c r="E34" s="19"/>
      <c r="F34" s="19"/>
      <c r="G34" s="19"/>
      <c r="H34" s="19"/>
      <c r="I34" s="19"/>
      <c r="J34" s="19"/>
    </row>
    <row r="35" spans="1:10" ht="28.8" x14ac:dyDescent="0.3">
      <c r="A35" s="19"/>
      <c r="B35" s="59" t="s">
        <v>86</v>
      </c>
      <c r="C35" s="59" t="s">
        <v>92</v>
      </c>
      <c r="D35" s="59" t="s">
        <v>93</v>
      </c>
      <c r="E35" s="59" t="s">
        <v>87</v>
      </c>
      <c r="F35" s="59" t="s">
        <v>134</v>
      </c>
    </row>
    <row r="36" spans="1:10" x14ac:dyDescent="0.3">
      <c r="A36" s="19"/>
      <c r="B36" s="25" t="s">
        <v>88</v>
      </c>
      <c r="C36" s="40">
        <v>4437000</v>
      </c>
      <c r="D36" s="40">
        <v>5063000</v>
      </c>
      <c r="E36" s="40">
        <f>D36-C36</f>
        <v>626000</v>
      </c>
      <c r="F36" s="61">
        <f>E36/C36</f>
        <v>0.14108631958530538</v>
      </c>
    </row>
    <row r="37" spans="1:10" x14ac:dyDescent="0.3">
      <c r="A37" s="19"/>
      <c r="B37" s="25" t="s">
        <v>89</v>
      </c>
      <c r="C37" s="40">
        <v>5301000</v>
      </c>
      <c r="D37" s="40">
        <v>31689000</v>
      </c>
      <c r="E37" s="40">
        <f>D37-C37</f>
        <v>26388000</v>
      </c>
      <c r="F37" s="61">
        <f>E37/C37</f>
        <v>4.977928692699491</v>
      </c>
    </row>
    <row r="38" spans="1:10" x14ac:dyDescent="0.3">
      <c r="A38" s="19"/>
      <c r="B38" s="25" t="s">
        <v>90</v>
      </c>
      <c r="C38" s="40">
        <v>2504070</v>
      </c>
      <c r="D38" s="40">
        <v>11120000</v>
      </c>
      <c r="E38" s="40">
        <f>D38-C38</f>
        <v>8615930</v>
      </c>
      <c r="F38" s="61">
        <f>E38/C38</f>
        <v>3.4407704257468841</v>
      </c>
    </row>
    <row r="39" spans="1:10" x14ac:dyDescent="0.3">
      <c r="A39" s="19"/>
      <c r="B39" s="25" t="s">
        <v>91</v>
      </c>
      <c r="C39" s="40">
        <v>802200</v>
      </c>
      <c r="D39" s="40">
        <v>4028000</v>
      </c>
      <c r="E39" s="40">
        <f>D39-C39</f>
        <v>3225800</v>
      </c>
      <c r="F39" s="61">
        <f>E39/C39</f>
        <v>4.0211917227624037</v>
      </c>
    </row>
    <row r="40" spans="1:10" x14ac:dyDescent="0.3">
      <c r="A40" s="19"/>
      <c r="B40" s="19"/>
      <c r="C40" s="19"/>
      <c r="D40" s="19"/>
      <c r="E40" s="19"/>
      <c r="F40" s="19"/>
      <c r="G40" s="19"/>
      <c r="H40" s="19"/>
      <c r="I40" s="19"/>
      <c r="J40" s="19"/>
    </row>
    <row r="41" spans="1:10" ht="15.6" x14ac:dyDescent="0.3">
      <c r="A41" s="24" t="s">
        <v>6</v>
      </c>
      <c r="B41" s="137" t="s">
        <v>136</v>
      </c>
      <c r="C41" s="137"/>
      <c r="D41" s="137"/>
      <c r="E41" s="137"/>
      <c r="F41" s="137"/>
      <c r="G41" s="137"/>
      <c r="H41" s="137"/>
      <c r="I41" s="137"/>
      <c r="J41" s="137"/>
    </row>
    <row r="42" spans="1:10" ht="7.95" customHeight="1" x14ac:dyDescent="0.3">
      <c r="A42" s="20"/>
      <c r="B42" s="33"/>
      <c r="C42" s="33"/>
      <c r="D42" s="33"/>
      <c r="E42" s="33"/>
      <c r="F42" s="33"/>
      <c r="G42" s="33"/>
      <c r="H42" s="33"/>
      <c r="I42" s="33"/>
      <c r="J42" s="33"/>
    </row>
    <row r="43" spans="1:10" x14ac:dyDescent="0.3">
      <c r="A43" s="19"/>
      <c r="B43" s="53" t="s">
        <v>94</v>
      </c>
      <c r="C43" s="53" t="s">
        <v>35</v>
      </c>
      <c r="D43" s="53" t="s">
        <v>34</v>
      </c>
      <c r="E43" s="53" t="s">
        <v>95</v>
      </c>
      <c r="F43" s="42"/>
    </row>
    <row r="44" spans="1:10" x14ac:dyDescent="0.3">
      <c r="A44" s="19"/>
      <c r="B44" s="34" t="s">
        <v>96</v>
      </c>
      <c r="C44" s="43">
        <v>0.45</v>
      </c>
      <c r="D44" s="44">
        <v>0.41</v>
      </c>
      <c r="E44" s="45">
        <f>MAX(C44:D44)</f>
        <v>0.45</v>
      </c>
      <c r="F44" s="28"/>
    </row>
    <row r="45" spans="1:10" x14ac:dyDescent="0.3">
      <c r="A45" s="19"/>
      <c r="B45" s="34" t="s">
        <v>97</v>
      </c>
      <c r="C45" s="43">
        <v>0.21</v>
      </c>
      <c r="D45" s="44">
        <v>0.95</v>
      </c>
      <c r="E45" s="45">
        <f>MAX(C45:D45)</f>
        <v>0.95</v>
      </c>
      <c r="F45" s="28"/>
    </row>
    <row r="46" spans="1:10" x14ac:dyDescent="0.3">
      <c r="A46" s="19"/>
      <c r="B46" s="34" t="s">
        <v>98</v>
      </c>
      <c r="C46" s="43">
        <v>0.33</v>
      </c>
      <c r="D46" s="44">
        <v>0.93</v>
      </c>
      <c r="E46" s="45">
        <f>MAX(C46:D46)</f>
        <v>0.93</v>
      </c>
      <c r="F46" s="28"/>
    </row>
    <row r="47" spans="1:10" x14ac:dyDescent="0.3">
      <c r="A47" s="19"/>
      <c r="B47" s="34" t="s">
        <v>99</v>
      </c>
      <c r="C47" s="43">
        <v>0.96</v>
      </c>
      <c r="D47" s="44">
        <v>0.62</v>
      </c>
      <c r="E47" s="45">
        <f>MAX(C47:D47)</f>
        <v>0.96</v>
      </c>
      <c r="F47" s="28"/>
    </row>
    <row r="48" spans="1:10" ht="9.6" customHeight="1" x14ac:dyDescent="0.3">
      <c r="A48" s="19"/>
      <c r="B48" s="19"/>
      <c r="C48" s="19"/>
      <c r="D48" s="19"/>
      <c r="E48" s="19"/>
      <c r="F48" s="19"/>
      <c r="G48" s="19"/>
      <c r="H48" s="19"/>
      <c r="I48" s="19"/>
      <c r="J48" s="19"/>
    </row>
    <row r="49" spans="1:10" ht="15.6" x14ac:dyDescent="0.3">
      <c r="A49" s="24" t="s">
        <v>7</v>
      </c>
      <c r="B49" s="137" t="s">
        <v>188</v>
      </c>
      <c r="C49" s="137"/>
      <c r="D49" s="137"/>
      <c r="E49" s="137"/>
      <c r="F49" s="137"/>
      <c r="G49" s="137"/>
      <c r="H49" s="137"/>
      <c r="I49" s="137"/>
      <c r="J49" s="137"/>
    </row>
    <row r="50" spans="1:10" ht="10.199999999999999" customHeight="1" x14ac:dyDescent="0.3">
      <c r="B50" s="68"/>
      <c r="C50" s="68"/>
      <c r="D50" s="68"/>
      <c r="E50" s="68"/>
      <c r="F50" s="68"/>
      <c r="G50" s="68"/>
      <c r="H50" s="68"/>
      <c r="I50" s="68"/>
      <c r="J50" s="68"/>
    </row>
    <row r="51" spans="1:10" x14ac:dyDescent="0.3">
      <c r="B51" s="53" t="s">
        <v>94</v>
      </c>
      <c r="C51" s="53" t="s">
        <v>35</v>
      </c>
      <c r="D51" s="53" t="s">
        <v>34</v>
      </c>
      <c r="E51" s="53" t="s">
        <v>187</v>
      </c>
      <c r="F51" s="42"/>
    </row>
    <row r="52" spans="1:10" x14ac:dyDescent="0.3">
      <c r="B52" s="39" t="s">
        <v>96</v>
      </c>
      <c r="C52" s="43">
        <v>0.45</v>
      </c>
      <c r="D52" s="44">
        <v>0.41</v>
      </c>
      <c r="E52" s="45">
        <f>AVERAGE(C52:D52)</f>
        <v>0.43</v>
      </c>
      <c r="F52" s="28"/>
    </row>
    <row r="53" spans="1:10" x14ac:dyDescent="0.3">
      <c r="B53" s="39" t="s">
        <v>97</v>
      </c>
      <c r="C53" s="43">
        <v>0.21</v>
      </c>
      <c r="D53" s="44">
        <v>0.95</v>
      </c>
      <c r="E53" s="45">
        <f t="shared" ref="E53:E55" si="0">AVERAGE(C53:D53)</f>
        <v>0.57999999999999996</v>
      </c>
      <c r="F53" s="28"/>
    </row>
    <row r="54" spans="1:10" x14ac:dyDescent="0.3">
      <c r="B54" s="39" t="s">
        <v>98</v>
      </c>
      <c r="C54" s="43">
        <v>0.33</v>
      </c>
      <c r="D54" s="44">
        <v>0.93</v>
      </c>
      <c r="E54" s="45">
        <f t="shared" si="0"/>
        <v>0.63</v>
      </c>
      <c r="F54" s="28"/>
    </row>
    <row r="55" spans="1:10" x14ac:dyDescent="0.3">
      <c r="B55" s="39" t="s">
        <v>99</v>
      </c>
      <c r="C55" s="43">
        <v>0.96</v>
      </c>
      <c r="D55" s="44">
        <v>0.62</v>
      </c>
      <c r="E55" s="45">
        <f t="shared" si="0"/>
        <v>0.79</v>
      </c>
      <c r="F55" s="28"/>
    </row>
    <row r="56" spans="1:10" x14ac:dyDescent="0.3">
      <c r="A56" s="19"/>
      <c r="B56" s="19"/>
      <c r="C56" s="19"/>
      <c r="D56" s="19"/>
      <c r="E56" s="19"/>
      <c r="F56" s="19"/>
      <c r="G56" s="19"/>
      <c r="H56" s="19"/>
      <c r="I56" s="19"/>
      <c r="J56" s="19"/>
    </row>
    <row r="57" spans="1:10" ht="15.6" x14ac:dyDescent="0.3">
      <c r="A57" s="24" t="s">
        <v>9</v>
      </c>
      <c r="B57" s="137" t="s">
        <v>114</v>
      </c>
      <c r="C57" s="137"/>
      <c r="D57" s="137"/>
      <c r="E57" s="137"/>
      <c r="F57" s="137"/>
      <c r="G57" s="137"/>
      <c r="H57" s="137"/>
      <c r="I57" s="137"/>
      <c r="J57" s="137"/>
    </row>
    <row r="58" spans="1:10" x14ac:dyDescent="0.3">
      <c r="A58" s="19"/>
      <c r="B58" s="19"/>
      <c r="C58" s="19"/>
      <c r="D58" s="19"/>
      <c r="E58" s="19"/>
      <c r="F58" s="19"/>
      <c r="G58" s="19"/>
      <c r="H58" s="19"/>
      <c r="I58" s="19"/>
      <c r="J58" s="19"/>
    </row>
    <row r="59" spans="1:10" x14ac:dyDescent="0.3">
      <c r="A59" s="19"/>
      <c r="B59" s="53" t="s">
        <v>106</v>
      </c>
      <c r="C59" s="53" t="s">
        <v>36</v>
      </c>
      <c r="D59" s="53" t="s">
        <v>111</v>
      </c>
      <c r="E59" s="53" t="s">
        <v>112</v>
      </c>
      <c r="F59" s="53" t="s">
        <v>113</v>
      </c>
      <c r="G59" s="19"/>
      <c r="H59" s="19"/>
      <c r="I59" s="19"/>
      <c r="J59" s="19"/>
    </row>
    <row r="60" spans="1:10" x14ac:dyDescent="0.3">
      <c r="A60" s="19"/>
      <c r="B60" s="39" t="s">
        <v>107</v>
      </c>
      <c r="C60" s="50">
        <v>1.5</v>
      </c>
      <c r="D60" s="50">
        <f>C60*1.1</f>
        <v>1.6500000000000001</v>
      </c>
      <c r="E60" s="50">
        <f>C60*1.25</f>
        <v>1.875</v>
      </c>
      <c r="F60" s="51">
        <f>C60*1.5</f>
        <v>2.25</v>
      </c>
      <c r="G60" s="19"/>
      <c r="H60" s="19"/>
      <c r="I60" s="19"/>
      <c r="J60" s="19"/>
    </row>
    <row r="61" spans="1:10" x14ac:dyDescent="0.3">
      <c r="A61" s="19"/>
      <c r="B61" s="39" t="s">
        <v>108</v>
      </c>
      <c r="C61" s="50">
        <v>1.25</v>
      </c>
      <c r="D61" s="50">
        <f>C61*1.1</f>
        <v>1.375</v>
      </c>
      <c r="E61" s="51">
        <f>C61*1.25</f>
        <v>1.5625</v>
      </c>
      <c r="F61" s="51">
        <f>C61*1.5</f>
        <v>1.875</v>
      </c>
      <c r="G61" s="19"/>
      <c r="H61" s="19"/>
      <c r="I61" s="19"/>
      <c r="J61" s="19"/>
    </row>
    <row r="62" spans="1:10" x14ac:dyDescent="0.3">
      <c r="A62" s="19"/>
      <c r="B62" s="39" t="s">
        <v>109</v>
      </c>
      <c r="C62" s="50">
        <v>3</v>
      </c>
      <c r="D62" s="50">
        <f>C62*1.1</f>
        <v>3.3000000000000003</v>
      </c>
      <c r="E62" s="51">
        <f>C62*1.25</f>
        <v>3.75</v>
      </c>
      <c r="F62" s="51">
        <f>C62*1.5</f>
        <v>4.5</v>
      </c>
      <c r="G62" s="19"/>
      <c r="H62" s="19"/>
      <c r="I62" s="19"/>
      <c r="J62" s="19"/>
    </row>
    <row r="63" spans="1:10" x14ac:dyDescent="0.3">
      <c r="A63" s="19"/>
      <c r="B63" s="39" t="s">
        <v>110</v>
      </c>
      <c r="C63" s="50">
        <v>1.1499999999999999</v>
      </c>
      <c r="D63" s="50">
        <f>C63*1.1</f>
        <v>1.2649999999999999</v>
      </c>
      <c r="E63" s="51">
        <f>C63*1.25</f>
        <v>1.4375</v>
      </c>
      <c r="F63" s="51">
        <f>C63*1.5</f>
        <v>1.7249999999999999</v>
      </c>
      <c r="G63" s="19"/>
      <c r="H63" s="19"/>
      <c r="I63" s="19"/>
      <c r="J63" s="19"/>
    </row>
    <row r="64" spans="1:10" x14ac:dyDescent="0.3">
      <c r="A64" s="19"/>
      <c r="B64" s="19"/>
      <c r="C64" s="19"/>
      <c r="D64" s="19"/>
      <c r="E64" s="19"/>
      <c r="F64" s="19"/>
      <c r="G64" s="19"/>
      <c r="H64" s="19"/>
      <c r="I64" s="19"/>
      <c r="J64" s="19"/>
    </row>
    <row r="65" spans="1:10" ht="35.4" customHeight="1" x14ac:dyDescent="0.3">
      <c r="A65" s="24" t="s">
        <v>10</v>
      </c>
      <c r="B65" s="137" t="s">
        <v>189</v>
      </c>
      <c r="C65" s="137"/>
      <c r="D65" s="137"/>
      <c r="E65" s="137"/>
      <c r="F65" s="137"/>
      <c r="G65" s="137"/>
      <c r="H65" s="137"/>
      <c r="I65" s="137"/>
      <c r="J65" s="137"/>
    </row>
    <row r="66" spans="1:10" ht="10.8" customHeight="1" x14ac:dyDescent="0.3">
      <c r="A66" s="19"/>
      <c r="B66" s="19"/>
      <c r="C66" s="19"/>
      <c r="D66" s="19"/>
      <c r="E66" s="19"/>
      <c r="F66" s="19"/>
      <c r="G66" s="19"/>
      <c r="H66" s="19"/>
      <c r="I66" s="19"/>
      <c r="J66" s="19"/>
    </row>
    <row r="67" spans="1:10" x14ac:dyDescent="0.3">
      <c r="A67" s="19"/>
      <c r="B67" s="53" t="s">
        <v>179</v>
      </c>
      <c r="C67" s="53" t="s">
        <v>186</v>
      </c>
      <c r="D67" s="53" t="s">
        <v>185</v>
      </c>
      <c r="E67" s="53" t="s">
        <v>181</v>
      </c>
      <c r="F67" s="19"/>
      <c r="G67" s="19"/>
      <c r="H67" s="19"/>
      <c r="I67" s="19"/>
    </row>
    <row r="68" spans="1:10" x14ac:dyDescent="0.3">
      <c r="A68" s="19"/>
      <c r="B68" s="71" t="s">
        <v>180</v>
      </c>
      <c r="C68" s="69">
        <v>183.8</v>
      </c>
      <c r="D68" s="69">
        <v>170.7</v>
      </c>
      <c r="E68" s="70">
        <f>C68-D68</f>
        <v>13.100000000000023</v>
      </c>
      <c r="F68" s="19"/>
      <c r="G68" s="19"/>
      <c r="H68" s="19"/>
      <c r="I68" s="19"/>
    </row>
    <row r="69" spans="1:10" x14ac:dyDescent="0.3">
      <c r="A69" s="19"/>
      <c r="B69" s="71" t="s">
        <v>182</v>
      </c>
      <c r="C69" s="69">
        <v>162.1</v>
      </c>
      <c r="D69" s="69">
        <v>150.30000000000001</v>
      </c>
      <c r="E69" s="70">
        <f>C69-D69</f>
        <v>11.799999999999983</v>
      </c>
      <c r="F69" s="19"/>
      <c r="G69" s="19"/>
      <c r="H69" s="19"/>
      <c r="I69" s="19"/>
    </row>
    <row r="70" spans="1:10" x14ac:dyDescent="0.3">
      <c r="A70" s="19"/>
      <c r="B70" s="71" t="s">
        <v>183</v>
      </c>
      <c r="C70" s="69">
        <v>173.3</v>
      </c>
      <c r="D70" s="69">
        <v>156.5</v>
      </c>
      <c r="E70" s="70">
        <f t="shared" ref="E70:E71" si="1">C70-D70</f>
        <v>16.800000000000011</v>
      </c>
      <c r="F70" s="19"/>
      <c r="G70" s="19"/>
      <c r="H70" s="19"/>
      <c r="I70" s="19"/>
    </row>
    <row r="71" spans="1:10" x14ac:dyDescent="0.3">
      <c r="A71" s="19"/>
      <c r="B71" s="71" t="s">
        <v>184</v>
      </c>
      <c r="C71" s="69">
        <v>163.9</v>
      </c>
      <c r="D71" s="69">
        <v>155.69999999999999</v>
      </c>
      <c r="E71" s="70">
        <f t="shared" si="1"/>
        <v>8.2000000000000171</v>
      </c>
      <c r="F71" s="19"/>
      <c r="G71" s="19"/>
      <c r="H71" s="19"/>
      <c r="I71" s="19"/>
    </row>
    <row r="73" spans="1:10" ht="15.6" x14ac:dyDescent="0.3">
      <c r="A73" s="24" t="s">
        <v>115</v>
      </c>
      <c r="B73" s="137" t="s">
        <v>198</v>
      </c>
      <c r="C73" s="137"/>
      <c r="D73" s="137"/>
      <c r="E73" s="137"/>
      <c r="F73" s="137"/>
      <c r="G73" s="137"/>
      <c r="H73" s="137"/>
      <c r="I73" s="137"/>
      <c r="J73" s="137"/>
    </row>
    <row r="74" spans="1:10" ht="15.6" customHeight="1" x14ac:dyDescent="0.3">
      <c r="A74" s="19"/>
      <c r="B74" s="19"/>
      <c r="C74" s="19"/>
      <c r="D74" s="19"/>
      <c r="E74" s="19"/>
      <c r="F74" s="19"/>
      <c r="G74" s="19"/>
      <c r="H74" s="19"/>
      <c r="I74" s="19"/>
      <c r="J74" s="19"/>
    </row>
    <row r="75" spans="1:10" x14ac:dyDescent="0.3">
      <c r="A75" s="19"/>
      <c r="B75" s="53" t="s">
        <v>190</v>
      </c>
      <c r="C75" s="53" t="s">
        <v>191</v>
      </c>
      <c r="D75" s="53" t="s">
        <v>192</v>
      </c>
      <c r="E75" s="53" t="s">
        <v>193</v>
      </c>
      <c r="F75" s="19"/>
      <c r="G75" s="19"/>
      <c r="H75" s="19"/>
      <c r="I75" s="19"/>
    </row>
    <row r="76" spans="1:10" x14ac:dyDescent="0.3">
      <c r="A76" s="19"/>
      <c r="B76" s="71" t="s">
        <v>194</v>
      </c>
      <c r="C76" s="69">
        <v>10</v>
      </c>
      <c r="D76" s="72">
        <v>150</v>
      </c>
      <c r="E76" s="73">
        <f>D76/C76</f>
        <v>15</v>
      </c>
      <c r="F76" s="19"/>
      <c r="G76" s="19"/>
      <c r="H76" s="19"/>
      <c r="I76" s="19"/>
    </row>
    <row r="77" spans="1:10" x14ac:dyDescent="0.3">
      <c r="A77" s="19"/>
      <c r="B77" s="71" t="s">
        <v>195</v>
      </c>
      <c r="C77" s="69">
        <v>15</v>
      </c>
      <c r="D77" s="72">
        <v>215</v>
      </c>
      <c r="E77" s="73">
        <f t="shared" ref="E77:E79" si="2">D77/C77</f>
        <v>14.333333333333334</v>
      </c>
      <c r="F77" s="19"/>
      <c r="G77" s="19"/>
      <c r="H77" s="19"/>
      <c r="I77" s="19"/>
    </row>
    <row r="78" spans="1:10" x14ac:dyDescent="0.3">
      <c r="A78" s="19"/>
      <c r="B78" s="71" t="s">
        <v>196</v>
      </c>
      <c r="C78" s="69">
        <v>12</v>
      </c>
      <c r="D78" s="72">
        <v>300</v>
      </c>
      <c r="E78" s="73">
        <f t="shared" si="2"/>
        <v>25</v>
      </c>
      <c r="F78" s="19"/>
      <c r="G78" s="19"/>
      <c r="H78" s="19"/>
      <c r="I78" s="19"/>
    </row>
    <row r="79" spans="1:10" x14ac:dyDescent="0.3">
      <c r="A79" s="19"/>
      <c r="B79" s="71" t="s">
        <v>197</v>
      </c>
      <c r="C79" s="69">
        <v>8</v>
      </c>
      <c r="D79" s="72">
        <v>24</v>
      </c>
      <c r="E79" s="73">
        <f t="shared" si="2"/>
        <v>3</v>
      </c>
      <c r="F79" s="19"/>
      <c r="G79" s="19"/>
      <c r="H79" s="19"/>
      <c r="I79" s="19"/>
    </row>
    <row r="81" spans="1:10" ht="15" thickBot="1" x14ac:dyDescent="0.35">
      <c r="A81" s="19"/>
      <c r="B81" s="19"/>
      <c r="C81" s="19"/>
      <c r="D81" s="19"/>
      <c r="E81" s="19"/>
      <c r="F81" s="19"/>
      <c r="G81" s="19"/>
      <c r="H81" s="19"/>
      <c r="I81" s="19"/>
      <c r="J81" s="19"/>
    </row>
    <row r="82" spans="1:10" ht="16.2" thickBot="1" x14ac:dyDescent="0.35">
      <c r="A82" s="15" t="s">
        <v>249</v>
      </c>
      <c r="B82" s="23"/>
      <c r="C82" s="23"/>
      <c r="D82" s="23"/>
      <c r="E82" s="23"/>
      <c r="F82" s="23"/>
      <c r="G82" s="23"/>
      <c r="H82" s="23"/>
      <c r="I82" s="23"/>
      <c r="J82" s="17"/>
    </row>
    <row r="83" spans="1:10" x14ac:dyDescent="0.3">
      <c r="A83" s="19"/>
      <c r="B83" s="19"/>
      <c r="C83" s="19"/>
      <c r="D83" s="19"/>
      <c r="E83" s="19"/>
      <c r="F83" s="19"/>
      <c r="G83" s="19"/>
      <c r="H83" s="19"/>
      <c r="I83" s="19"/>
      <c r="J83" s="19"/>
    </row>
    <row r="84" spans="1:10" ht="15.6" x14ac:dyDescent="0.3">
      <c r="A84" s="24" t="s">
        <v>117</v>
      </c>
      <c r="B84" s="137" t="s">
        <v>278</v>
      </c>
      <c r="C84" s="137"/>
      <c r="D84" s="137"/>
      <c r="E84" s="137"/>
      <c r="F84" s="137"/>
      <c r="G84" s="137"/>
      <c r="H84" s="137"/>
      <c r="I84" s="137"/>
      <c r="J84" s="137"/>
    </row>
    <row r="85" spans="1:10" x14ac:dyDescent="0.3">
      <c r="A85" s="19"/>
      <c r="B85" s="19"/>
      <c r="C85" s="19"/>
      <c r="D85" s="19"/>
      <c r="E85" s="19"/>
      <c r="F85" s="19"/>
      <c r="G85" s="19"/>
      <c r="H85" s="19"/>
      <c r="I85" s="19"/>
      <c r="J85" s="19"/>
    </row>
    <row r="86" spans="1:10" x14ac:dyDescent="0.3">
      <c r="A86" s="19"/>
      <c r="B86" s="142" t="s">
        <v>271</v>
      </c>
      <c r="C86" s="142"/>
      <c r="D86" s="53" t="s">
        <v>269</v>
      </c>
      <c r="E86" s="53" t="s">
        <v>270</v>
      </c>
      <c r="F86" s="53" t="s">
        <v>276</v>
      </c>
      <c r="G86" s="19"/>
      <c r="H86" s="19"/>
      <c r="I86" s="19"/>
    </row>
    <row r="87" spans="1:10" x14ac:dyDescent="0.3">
      <c r="A87" s="19"/>
      <c r="B87" s="139" t="s">
        <v>272</v>
      </c>
      <c r="C87" s="139"/>
      <c r="D87" s="96">
        <v>0.41666666666666669</v>
      </c>
      <c r="E87" s="96">
        <v>0.70833333333333337</v>
      </c>
      <c r="F87" s="96">
        <f>E87-D87</f>
        <v>0.29166666666666669</v>
      </c>
      <c r="G87" s="19"/>
      <c r="H87" s="19"/>
      <c r="I87" s="19"/>
    </row>
    <row r="88" spans="1:10" x14ac:dyDescent="0.3">
      <c r="A88" s="19"/>
      <c r="B88" s="139" t="s">
        <v>273</v>
      </c>
      <c r="C88" s="139"/>
      <c r="D88" s="96">
        <v>0.39583333333333331</v>
      </c>
      <c r="E88" s="96">
        <v>0.70833333333333337</v>
      </c>
      <c r="F88" s="96">
        <f t="shared" ref="F88:F90" si="3">E88-D88</f>
        <v>0.31250000000000006</v>
      </c>
      <c r="G88" s="19"/>
      <c r="H88" s="19"/>
      <c r="I88" s="19"/>
    </row>
    <row r="89" spans="1:10" x14ac:dyDescent="0.3">
      <c r="A89" s="19"/>
      <c r="B89" s="139" t="s">
        <v>274</v>
      </c>
      <c r="C89" s="139"/>
      <c r="D89" s="96">
        <v>0.41666666666666669</v>
      </c>
      <c r="E89" s="96">
        <v>0.6875</v>
      </c>
      <c r="F89" s="96">
        <f t="shared" si="3"/>
        <v>0.27083333333333331</v>
      </c>
      <c r="G89" s="19"/>
      <c r="H89" s="19"/>
      <c r="I89" s="19"/>
    </row>
    <row r="90" spans="1:10" x14ac:dyDescent="0.3">
      <c r="A90" s="19"/>
      <c r="B90" s="139" t="s">
        <v>275</v>
      </c>
      <c r="C90" s="139"/>
      <c r="D90" s="96">
        <v>0.20833333333333334</v>
      </c>
      <c r="E90" s="96">
        <v>0.99930555555555556</v>
      </c>
      <c r="F90" s="96">
        <f t="shared" si="3"/>
        <v>0.79097222222222219</v>
      </c>
      <c r="G90" s="19"/>
      <c r="H90" s="19"/>
      <c r="I90" s="19"/>
    </row>
    <row r="91" spans="1:10" x14ac:dyDescent="0.3">
      <c r="A91" s="19"/>
      <c r="B91" s="19"/>
      <c r="C91" s="19"/>
      <c r="D91" s="19"/>
      <c r="E91" s="19"/>
      <c r="F91" s="19"/>
      <c r="G91" s="19"/>
      <c r="H91" s="19"/>
      <c r="I91" s="19"/>
      <c r="J91" s="19"/>
    </row>
    <row r="92" spans="1:10" x14ac:dyDescent="0.3">
      <c r="A92" s="19"/>
      <c r="B92" s="119" t="s">
        <v>277</v>
      </c>
      <c r="C92" s="120"/>
      <c r="D92" s="120"/>
      <c r="E92" s="120"/>
      <c r="F92" s="120"/>
      <c r="G92" s="120"/>
      <c r="H92" s="120"/>
      <c r="I92" s="120"/>
      <c r="J92" s="121"/>
    </row>
    <row r="93" spans="1:10" x14ac:dyDescent="0.3">
      <c r="A93" s="19"/>
      <c r="B93" s="122"/>
      <c r="C93" s="123"/>
      <c r="D93" s="123"/>
      <c r="E93" s="123"/>
      <c r="F93" s="123"/>
      <c r="G93" s="123"/>
      <c r="H93" s="123"/>
      <c r="I93" s="123"/>
      <c r="J93" s="124"/>
    </row>
    <row r="94" spans="1:10" x14ac:dyDescent="0.3">
      <c r="A94" s="19"/>
      <c r="B94" s="125"/>
      <c r="C94" s="126"/>
      <c r="D94" s="126"/>
      <c r="E94" s="126"/>
      <c r="F94" s="126"/>
      <c r="G94" s="126"/>
      <c r="H94" s="126"/>
      <c r="I94" s="126"/>
      <c r="J94" s="127"/>
    </row>
    <row r="95" spans="1:10" x14ac:dyDescent="0.3">
      <c r="A95" s="19"/>
      <c r="B95" s="19"/>
      <c r="C95" s="19"/>
      <c r="D95" s="19"/>
      <c r="E95" s="19"/>
      <c r="F95" s="19"/>
      <c r="G95" s="19"/>
      <c r="H95" s="19"/>
      <c r="I95" s="19"/>
      <c r="J95" s="19"/>
    </row>
    <row r="96" spans="1:10" ht="33" customHeight="1" x14ac:dyDescent="0.3">
      <c r="A96" s="24" t="s">
        <v>279</v>
      </c>
      <c r="B96" s="137" t="s">
        <v>291</v>
      </c>
      <c r="C96" s="137"/>
      <c r="D96" s="137"/>
      <c r="E96" s="137"/>
      <c r="F96" s="137"/>
      <c r="G96" s="137"/>
      <c r="H96" s="137"/>
      <c r="I96" s="137"/>
      <c r="J96" s="137"/>
    </row>
    <row r="97" spans="1:10" x14ac:dyDescent="0.3">
      <c r="A97" s="19"/>
      <c r="B97" s="19"/>
      <c r="C97" s="19"/>
      <c r="D97" s="19"/>
      <c r="E97" s="19"/>
      <c r="F97" s="19"/>
      <c r="G97" s="19"/>
      <c r="H97" s="19"/>
      <c r="I97" s="19"/>
      <c r="J97" s="19"/>
    </row>
    <row r="98" spans="1:10" ht="28.8" x14ac:dyDescent="0.3">
      <c r="A98" s="19"/>
      <c r="B98" s="142" t="s">
        <v>280</v>
      </c>
      <c r="C98" s="142"/>
      <c r="D98" s="97" t="s">
        <v>194</v>
      </c>
      <c r="E98" s="97" t="s">
        <v>197</v>
      </c>
      <c r="F98" s="97" t="s">
        <v>282</v>
      </c>
      <c r="G98" s="97" t="s">
        <v>283</v>
      </c>
      <c r="H98" s="53" t="s">
        <v>281</v>
      </c>
      <c r="I98" s="19"/>
      <c r="J98" s="19"/>
    </row>
    <row r="99" spans="1:10" x14ac:dyDescent="0.3">
      <c r="A99" s="19"/>
      <c r="B99" s="139" t="s">
        <v>88</v>
      </c>
      <c r="C99" s="139"/>
      <c r="D99" s="98">
        <v>4</v>
      </c>
      <c r="E99" s="98">
        <v>8</v>
      </c>
      <c r="F99" s="98">
        <v>14</v>
      </c>
      <c r="G99" s="98">
        <v>13</v>
      </c>
      <c r="H99" s="98">
        <v>9.75</v>
      </c>
      <c r="I99" s="19"/>
      <c r="J99" s="19"/>
    </row>
    <row r="100" spans="1:10" x14ac:dyDescent="0.3">
      <c r="A100" s="19"/>
      <c r="B100" s="139" t="s">
        <v>284</v>
      </c>
      <c r="C100" s="139"/>
      <c r="D100" s="98">
        <v>0</v>
      </c>
      <c r="E100" s="98">
        <v>4</v>
      </c>
      <c r="F100" s="98">
        <v>12</v>
      </c>
      <c r="G100" s="98">
        <v>8</v>
      </c>
      <c r="H100" s="98">
        <v>6</v>
      </c>
      <c r="I100" s="19"/>
      <c r="J100" s="19"/>
    </row>
    <row r="101" spans="1:10" x14ac:dyDescent="0.3">
      <c r="A101" s="19"/>
      <c r="B101" s="139" t="s">
        <v>91</v>
      </c>
      <c r="C101" s="139"/>
      <c r="D101" s="98">
        <v>20</v>
      </c>
      <c r="E101" s="98">
        <v>17</v>
      </c>
      <c r="F101" s="98">
        <v>12</v>
      </c>
      <c r="G101" s="98">
        <v>13</v>
      </c>
      <c r="H101" s="98">
        <v>15.5</v>
      </c>
      <c r="I101" s="19"/>
      <c r="J101" s="19"/>
    </row>
    <row r="102" spans="1:10" x14ac:dyDescent="0.3">
      <c r="A102" s="19"/>
      <c r="B102" s="139" t="s">
        <v>285</v>
      </c>
      <c r="C102" s="139"/>
      <c r="D102" s="98">
        <v>28</v>
      </c>
      <c r="E102" s="98">
        <v>28</v>
      </c>
      <c r="F102" s="98">
        <v>28</v>
      </c>
      <c r="G102" s="98">
        <v>28</v>
      </c>
      <c r="H102" s="98">
        <v>28</v>
      </c>
      <c r="I102" s="19"/>
      <c r="J102" s="19"/>
    </row>
    <row r="103" spans="1:10" x14ac:dyDescent="0.3">
      <c r="A103" s="19"/>
      <c r="B103" s="19"/>
      <c r="C103" s="19"/>
      <c r="D103" s="19"/>
      <c r="E103" s="19"/>
      <c r="F103" s="19"/>
      <c r="G103" s="19"/>
      <c r="H103" s="19"/>
      <c r="I103" s="19"/>
      <c r="J103" s="19"/>
    </row>
    <row r="104" spans="1:10" x14ac:dyDescent="0.3">
      <c r="A104" s="19"/>
      <c r="B104" s="140" t="s">
        <v>286</v>
      </c>
      <c r="C104" s="120"/>
      <c r="D104" s="120"/>
      <c r="E104" s="120"/>
      <c r="F104" s="120"/>
      <c r="G104" s="120"/>
      <c r="H104" s="120"/>
      <c r="I104" s="120"/>
      <c r="J104" s="121"/>
    </row>
    <row r="105" spans="1:10" x14ac:dyDescent="0.3">
      <c r="A105" s="19"/>
      <c r="B105" s="122"/>
      <c r="C105" s="123"/>
      <c r="D105" s="123"/>
      <c r="E105" s="123"/>
      <c r="F105" s="123"/>
      <c r="G105" s="123"/>
      <c r="H105" s="123"/>
      <c r="I105" s="123"/>
      <c r="J105" s="124"/>
    </row>
    <row r="106" spans="1:10" ht="14.4" customHeight="1" x14ac:dyDescent="0.3">
      <c r="A106" s="19"/>
      <c r="B106" s="125"/>
      <c r="C106" s="126"/>
      <c r="D106" s="126"/>
      <c r="E106" s="126"/>
      <c r="F106" s="126"/>
      <c r="G106" s="126"/>
      <c r="H106" s="126"/>
      <c r="I106" s="126"/>
      <c r="J106" s="127"/>
    </row>
    <row r="107" spans="1:10" ht="14.4" customHeight="1" x14ac:dyDescent="0.3">
      <c r="A107" s="19"/>
      <c r="B107" s="19"/>
      <c r="C107" s="19"/>
      <c r="D107" s="19"/>
      <c r="E107" s="19"/>
      <c r="F107" s="19"/>
      <c r="G107" s="19"/>
      <c r="H107" s="19"/>
      <c r="I107" s="19"/>
      <c r="J107" s="19"/>
    </row>
    <row r="108" spans="1:10" ht="15" customHeight="1" thickBot="1" x14ac:dyDescent="0.35">
      <c r="A108" s="19"/>
      <c r="B108" s="19"/>
      <c r="C108" s="19"/>
      <c r="D108" s="19"/>
      <c r="E108" s="19"/>
      <c r="F108" s="19"/>
      <c r="G108" s="19"/>
      <c r="H108" s="19"/>
      <c r="I108" s="19"/>
      <c r="J108" s="19"/>
    </row>
    <row r="109" spans="1:10" ht="16.2" thickBot="1" x14ac:dyDescent="0.35">
      <c r="A109" s="15" t="s">
        <v>116</v>
      </c>
      <c r="B109" s="23"/>
      <c r="C109" s="23"/>
      <c r="D109" s="23"/>
      <c r="E109" s="23"/>
      <c r="F109" s="23"/>
      <c r="G109" s="23"/>
      <c r="H109" s="23"/>
      <c r="I109" s="23"/>
      <c r="J109" s="17"/>
    </row>
    <row r="110" spans="1:10" ht="5.7" customHeight="1" x14ac:dyDescent="0.3">
      <c r="A110" s="19"/>
      <c r="B110" s="19"/>
      <c r="C110" s="19"/>
      <c r="D110" s="19"/>
      <c r="E110" s="19"/>
      <c r="F110" s="19"/>
      <c r="G110" s="19"/>
      <c r="H110" s="19"/>
      <c r="I110" s="19"/>
      <c r="J110" s="19"/>
    </row>
    <row r="111" spans="1:10" ht="37.200000000000003" customHeight="1" x14ac:dyDescent="0.3">
      <c r="A111" s="24" t="s">
        <v>287</v>
      </c>
      <c r="B111" s="137" t="s">
        <v>147</v>
      </c>
      <c r="C111" s="137"/>
      <c r="D111" s="137"/>
      <c r="E111" s="137"/>
      <c r="F111" s="137"/>
      <c r="G111" s="137"/>
      <c r="H111" s="137"/>
      <c r="I111" s="137"/>
      <c r="J111" s="137"/>
    </row>
    <row r="112" spans="1:10" ht="15.6" x14ac:dyDescent="0.3">
      <c r="A112" s="24"/>
      <c r="B112" s="37"/>
      <c r="C112" s="37"/>
      <c r="D112" s="37"/>
      <c r="E112" s="37"/>
      <c r="F112" s="37"/>
      <c r="G112" s="37"/>
      <c r="H112" s="37"/>
      <c r="I112" s="37"/>
      <c r="J112" s="37"/>
    </row>
    <row r="113" spans="1:10" ht="15.6" x14ac:dyDescent="0.3">
      <c r="A113" s="24"/>
      <c r="B113" s="141" t="s">
        <v>129</v>
      </c>
      <c r="C113" s="137"/>
      <c r="D113" s="137"/>
      <c r="E113" s="137"/>
      <c r="F113" s="137"/>
      <c r="G113" s="137"/>
      <c r="H113" s="137"/>
      <c r="I113" s="137"/>
      <c r="J113" s="37"/>
    </row>
    <row r="114" spans="1:10" ht="34.799999999999997" customHeight="1" x14ac:dyDescent="0.3">
      <c r="A114" s="24"/>
      <c r="B114" s="141" t="s">
        <v>130</v>
      </c>
      <c r="C114" s="137"/>
      <c r="D114" s="137"/>
      <c r="E114" s="137"/>
      <c r="F114" s="137"/>
      <c r="G114" s="137"/>
      <c r="H114" s="137"/>
      <c r="I114" s="137"/>
      <c r="J114" s="37"/>
    </row>
    <row r="115" spans="1:10" ht="15.6" x14ac:dyDescent="0.3">
      <c r="A115" s="24"/>
      <c r="B115" s="141" t="s">
        <v>120</v>
      </c>
      <c r="C115" s="137"/>
      <c r="D115" s="137"/>
      <c r="E115" s="137"/>
      <c r="F115" s="137"/>
      <c r="G115" s="137"/>
      <c r="H115" s="137"/>
      <c r="I115" s="137"/>
      <c r="J115" s="37"/>
    </row>
    <row r="116" spans="1:10" ht="15.6" x14ac:dyDescent="0.3">
      <c r="A116" s="24"/>
      <c r="B116" s="38"/>
      <c r="C116" s="38"/>
      <c r="D116" s="38"/>
      <c r="E116" s="38"/>
      <c r="F116" s="38"/>
      <c r="G116" s="38"/>
      <c r="H116" s="38"/>
      <c r="I116" s="38"/>
      <c r="J116" s="38"/>
    </row>
    <row r="117" spans="1:10" ht="28.2" customHeight="1" x14ac:dyDescent="0.3">
      <c r="A117" s="24"/>
      <c r="B117" s="134" t="s">
        <v>118</v>
      </c>
      <c r="C117" s="134"/>
      <c r="D117" s="57" t="s">
        <v>131</v>
      </c>
      <c r="E117" s="57" t="s">
        <v>131</v>
      </c>
      <c r="F117" s="57" t="s">
        <v>119</v>
      </c>
      <c r="G117" s="38"/>
      <c r="H117" s="38"/>
      <c r="I117" s="38"/>
      <c r="J117" s="38"/>
    </row>
    <row r="118" spans="1:10" ht="15.6" x14ac:dyDescent="0.3">
      <c r="A118" s="24"/>
      <c r="B118" s="135"/>
      <c r="C118" s="135"/>
      <c r="D118" s="56"/>
      <c r="E118" s="56"/>
      <c r="F118" s="56"/>
      <c r="G118" s="38"/>
      <c r="H118" s="38"/>
      <c r="I118" s="38"/>
      <c r="J118" s="38"/>
    </row>
    <row r="119" spans="1:10" ht="15.6" x14ac:dyDescent="0.3">
      <c r="A119" s="24"/>
      <c r="B119" s="135"/>
      <c r="C119" s="135"/>
      <c r="D119" s="56"/>
      <c r="E119" s="56"/>
      <c r="F119" s="56"/>
      <c r="G119" s="38"/>
      <c r="H119" s="38"/>
      <c r="I119" s="38"/>
      <c r="J119" s="38"/>
    </row>
    <row r="120" spans="1:10" ht="15.6" x14ac:dyDescent="0.3">
      <c r="A120" s="24"/>
      <c r="B120" s="135"/>
      <c r="C120" s="135"/>
      <c r="D120" s="56"/>
      <c r="E120" s="56"/>
      <c r="F120" s="56"/>
      <c r="G120" s="38"/>
      <c r="H120" s="38"/>
      <c r="I120" s="38"/>
      <c r="J120" s="38"/>
    </row>
    <row r="121" spans="1:10" ht="15.6" x14ac:dyDescent="0.3">
      <c r="A121" s="24"/>
      <c r="B121" s="135"/>
      <c r="C121" s="135"/>
      <c r="D121" s="56"/>
      <c r="E121" s="56"/>
      <c r="F121" s="56"/>
      <c r="G121" s="38"/>
      <c r="H121" s="38"/>
      <c r="I121" s="38"/>
      <c r="J121" s="38"/>
    </row>
    <row r="122" spans="1:10" ht="15.6" x14ac:dyDescent="0.3">
      <c r="A122" s="24"/>
      <c r="B122" s="135"/>
      <c r="C122" s="135"/>
      <c r="D122" s="56"/>
      <c r="E122" s="56"/>
      <c r="F122" s="56"/>
      <c r="G122" s="38"/>
      <c r="H122" s="38"/>
      <c r="I122" s="38"/>
      <c r="J122" s="38"/>
    </row>
    <row r="123" spans="1:10" ht="15.6" x14ac:dyDescent="0.3">
      <c r="A123" s="24"/>
      <c r="B123" s="38"/>
      <c r="C123" s="38"/>
      <c r="D123" s="38"/>
      <c r="E123" s="38"/>
      <c r="F123" s="38"/>
      <c r="G123" s="38"/>
      <c r="H123" s="38"/>
      <c r="I123" s="38"/>
      <c r="J123" s="38"/>
    </row>
    <row r="124" spans="1:10" ht="15.6" x14ac:dyDescent="0.3">
      <c r="A124" s="24"/>
      <c r="B124" s="38"/>
      <c r="C124" s="38"/>
      <c r="D124" s="38"/>
      <c r="E124" s="38"/>
      <c r="F124" s="38"/>
      <c r="G124" s="38"/>
      <c r="H124" s="38"/>
      <c r="I124" s="38"/>
      <c r="J124" s="38"/>
    </row>
    <row r="125" spans="1:10" ht="15.6" x14ac:dyDescent="0.3">
      <c r="A125" s="24"/>
      <c r="B125" s="38"/>
      <c r="C125" s="38"/>
      <c r="D125" s="38"/>
      <c r="E125" s="38"/>
      <c r="F125" s="38"/>
      <c r="G125" s="38"/>
      <c r="H125" s="38"/>
      <c r="I125" s="38"/>
      <c r="J125" s="38"/>
    </row>
    <row r="126" spans="1:10" ht="15.6" x14ac:dyDescent="0.3">
      <c r="A126" s="24"/>
      <c r="B126" s="38"/>
      <c r="C126" s="38"/>
      <c r="D126" s="38"/>
      <c r="E126" s="38"/>
      <c r="F126" s="38"/>
      <c r="G126" s="38"/>
      <c r="H126" s="38"/>
      <c r="I126" s="38"/>
      <c r="J126" s="38"/>
    </row>
    <row r="127" spans="1:10" ht="31.8" customHeight="1" x14ac:dyDescent="0.3">
      <c r="A127" s="24"/>
      <c r="B127" s="134" t="s">
        <v>118</v>
      </c>
      <c r="C127" s="134"/>
      <c r="D127" s="57" t="s">
        <v>127</v>
      </c>
      <c r="E127" s="57" t="s">
        <v>126</v>
      </c>
      <c r="F127" s="57" t="s">
        <v>119</v>
      </c>
      <c r="G127" s="38"/>
      <c r="H127" s="38"/>
      <c r="I127" s="38"/>
      <c r="J127" s="38"/>
    </row>
    <row r="128" spans="1:10" ht="15.6" x14ac:dyDescent="0.3">
      <c r="A128" s="24"/>
      <c r="B128" s="136" t="s">
        <v>122</v>
      </c>
      <c r="C128" s="136"/>
      <c r="D128" s="58">
        <v>8</v>
      </c>
      <c r="E128" s="58">
        <v>20</v>
      </c>
      <c r="F128" s="58">
        <f>E128-D128</f>
        <v>12</v>
      </c>
      <c r="G128" s="38"/>
      <c r="H128" s="38"/>
      <c r="I128" s="38"/>
      <c r="J128" s="38"/>
    </row>
    <row r="129" spans="1:10" ht="15.6" x14ac:dyDescent="0.3">
      <c r="A129" s="24"/>
      <c r="B129" s="136" t="s">
        <v>123</v>
      </c>
      <c r="C129" s="136"/>
      <c r="D129" s="58">
        <v>18</v>
      </c>
      <c r="E129" s="58">
        <v>16</v>
      </c>
      <c r="F129" s="58">
        <f t="shared" ref="F129:F132" si="4">E129-D129</f>
        <v>-2</v>
      </c>
      <c r="G129" s="38"/>
      <c r="H129" s="38"/>
      <c r="I129" s="38"/>
      <c r="J129" s="38"/>
    </row>
    <row r="130" spans="1:10" ht="15.6" x14ac:dyDescent="0.3">
      <c r="A130" s="24"/>
      <c r="B130" s="136" t="s">
        <v>88</v>
      </c>
      <c r="C130" s="136"/>
      <c r="D130" s="58">
        <v>14</v>
      </c>
      <c r="E130" s="58">
        <v>15</v>
      </c>
      <c r="F130" s="58">
        <f t="shared" si="4"/>
        <v>1</v>
      </c>
      <c r="G130" s="38"/>
      <c r="H130" s="38"/>
      <c r="I130" s="38"/>
      <c r="J130" s="38"/>
    </row>
    <row r="131" spans="1:10" ht="15.6" x14ac:dyDescent="0.3">
      <c r="A131" s="24"/>
      <c r="B131" s="136" t="s">
        <v>124</v>
      </c>
      <c r="C131" s="136"/>
      <c r="D131" s="58">
        <v>18</v>
      </c>
      <c r="E131" s="58">
        <v>10</v>
      </c>
      <c r="F131" s="58">
        <f t="shared" si="4"/>
        <v>-8</v>
      </c>
      <c r="G131" s="38"/>
      <c r="H131" s="38"/>
      <c r="I131" s="38"/>
      <c r="J131" s="38"/>
    </row>
    <row r="132" spans="1:10" ht="15.6" x14ac:dyDescent="0.3">
      <c r="A132" s="24"/>
      <c r="B132" s="136" t="s">
        <v>125</v>
      </c>
      <c r="C132" s="136"/>
      <c r="D132" s="58">
        <v>14</v>
      </c>
      <c r="E132" s="58">
        <v>15</v>
      </c>
      <c r="F132" s="58">
        <f t="shared" si="4"/>
        <v>1</v>
      </c>
      <c r="G132" s="38"/>
      <c r="H132" s="38"/>
      <c r="I132" s="38"/>
      <c r="J132" s="38"/>
    </row>
    <row r="134" spans="1:10" x14ac:dyDescent="0.3">
      <c r="A134" s="133" t="s">
        <v>121</v>
      </c>
      <c r="B134" s="133"/>
      <c r="C134" s="133"/>
      <c r="D134" s="133"/>
      <c r="E134" s="133"/>
      <c r="F134" s="133"/>
      <c r="G134" s="133"/>
      <c r="H134" s="133"/>
      <c r="I134" s="133"/>
      <c r="J134" s="133"/>
    </row>
  </sheetData>
  <mergeCells count="42">
    <mergeCell ref="B104:J106"/>
    <mergeCell ref="B73:J73"/>
    <mergeCell ref="B113:I113"/>
    <mergeCell ref="B114:I114"/>
    <mergeCell ref="B115:I115"/>
    <mergeCell ref="B111:J111"/>
    <mergeCell ref="B84:J84"/>
    <mergeCell ref="B86:C86"/>
    <mergeCell ref="B87:C87"/>
    <mergeCell ref="B88:C88"/>
    <mergeCell ref="B89:C89"/>
    <mergeCell ref="B90:C90"/>
    <mergeCell ref="B92:J94"/>
    <mergeCell ref="B96:J96"/>
    <mergeCell ref="B98:C98"/>
    <mergeCell ref="B99:C99"/>
    <mergeCell ref="B100:C100"/>
    <mergeCell ref="B101:C101"/>
    <mergeCell ref="B102:C102"/>
    <mergeCell ref="B57:J57"/>
    <mergeCell ref="B65:J65"/>
    <mergeCell ref="B49:J49"/>
    <mergeCell ref="A2:G3"/>
    <mergeCell ref="B10:J12"/>
    <mergeCell ref="B16:J16"/>
    <mergeCell ref="B25:J25"/>
    <mergeCell ref="B41:J41"/>
    <mergeCell ref="B18:J21"/>
    <mergeCell ref="B33:J33"/>
    <mergeCell ref="A134:J134"/>
    <mergeCell ref="B117:C117"/>
    <mergeCell ref="B118:C118"/>
    <mergeCell ref="B119:C119"/>
    <mergeCell ref="B120:C120"/>
    <mergeCell ref="B121:C121"/>
    <mergeCell ref="B122:C122"/>
    <mergeCell ref="B128:C128"/>
    <mergeCell ref="B129:C129"/>
    <mergeCell ref="B130:C130"/>
    <mergeCell ref="B131:C131"/>
    <mergeCell ref="B132:C132"/>
    <mergeCell ref="B127:C127"/>
  </mergeCells>
  <pageMargins left="0.19685039370078741" right="3.937007874015748E-2" top="0" bottom="0.3543307086614173" header="0.31496062992125984" footer="0.19685039370078741"/>
  <pageSetup paperSize="9" orientation="portrait" r:id="rId1"/>
  <headerFooter>
    <oddFooter>&amp;LPage &amp;P of &amp;N&amp;R&amp;A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7D609-64AB-4A75-B5D6-66D7B6645425}">
  <dimension ref="A1:J115"/>
  <sheetViews>
    <sheetView workbookViewId="0">
      <selection activeCell="F45" sqref="F45"/>
    </sheetView>
  </sheetViews>
  <sheetFormatPr defaultRowHeight="14.4" x14ac:dyDescent="0.3"/>
  <cols>
    <col min="1" max="1" width="2.6640625" style="1" customWidth="1"/>
    <col min="2" max="2" width="20" style="1" customWidth="1"/>
    <col min="3" max="3" width="14.88671875" style="1" customWidth="1"/>
    <col min="4" max="4" width="14.5546875" style="1" customWidth="1"/>
    <col min="5" max="5" width="14.44140625" style="1" customWidth="1"/>
    <col min="6" max="6" width="17" style="1" customWidth="1"/>
    <col min="7" max="7" width="5.109375" style="1" customWidth="1"/>
    <col min="8" max="8" width="6.88671875" style="1" customWidth="1"/>
    <col min="9" max="9" width="4.5546875" style="1" customWidth="1"/>
    <col min="10" max="10" width="1.6640625" style="1" customWidth="1"/>
    <col min="11" max="16384" width="8.88671875" style="1"/>
  </cols>
  <sheetData>
    <row r="1" spans="1:10" ht="4.2" customHeight="1" x14ac:dyDescent="0.3">
      <c r="A1" s="6"/>
      <c r="B1" s="6"/>
      <c r="C1" s="6"/>
      <c r="D1" s="6"/>
      <c r="E1" s="6"/>
      <c r="F1" s="6"/>
      <c r="G1" s="6"/>
      <c r="H1" s="6"/>
      <c r="I1" s="6"/>
      <c r="J1" s="6"/>
    </row>
    <row r="2" spans="1:10" ht="21" x14ac:dyDescent="0.3">
      <c r="A2" s="130" t="s">
        <v>290</v>
      </c>
      <c r="B2" s="130"/>
      <c r="C2" s="130"/>
      <c r="D2" s="130"/>
      <c r="E2" s="130"/>
      <c r="F2" s="130"/>
      <c r="G2" s="130"/>
      <c r="H2" s="67"/>
      <c r="I2" s="67"/>
      <c r="J2" s="67"/>
    </row>
    <row r="3" spans="1:10" ht="21" x14ac:dyDescent="0.3">
      <c r="A3" s="130"/>
      <c r="B3" s="130"/>
      <c r="C3" s="130"/>
      <c r="D3" s="130"/>
      <c r="E3" s="130"/>
      <c r="F3" s="130"/>
      <c r="G3" s="130"/>
      <c r="H3" s="67"/>
      <c r="I3" s="67"/>
      <c r="J3" s="67"/>
    </row>
    <row r="5" spans="1:10" ht="15" thickBot="1" x14ac:dyDescent="0.35">
      <c r="A5" s="8"/>
      <c r="B5" s="8"/>
      <c r="C5" s="8"/>
      <c r="D5" s="8"/>
      <c r="E5" s="8"/>
      <c r="F5" s="8"/>
      <c r="G5" s="8"/>
      <c r="H5" s="8"/>
      <c r="I5" s="8"/>
      <c r="J5" s="8"/>
    </row>
    <row r="6" spans="1:10" ht="16.2" thickBot="1" x14ac:dyDescent="0.35">
      <c r="A6" s="15" t="s">
        <v>199</v>
      </c>
      <c r="B6" s="16"/>
      <c r="C6" s="16"/>
      <c r="D6" s="16"/>
      <c r="E6" s="16"/>
      <c r="F6" s="16"/>
      <c r="G6" s="16"/>
      <c r="H6" s="16"/>
      <c r="I6" s="16"/>
      <c r="J6" s="17"/>
    </row>
    <row r="8" spans="1:10" ht="15.6" x14ac:dyDescent="0.3">
      <c r="A8" s="9" t="s">
        <v>3</v>
      </c>
      <c r="B8" s="7" t="s">
        <v>200</v>
      </c>
      <c r="C8" s="29"/>
      <c r="D8" s="29"/>
      <c r="E8" s="29"/>
      <c r="F8" s="29"/>
      <c r="G8" s="29"/>
      <c r="H8" s="29"/>
      <c r="I8" s="29"/>
      <c r="J8" s="29"/>
    </row>
    <row r="9" spans="1:10" x14ac:dyDescent="0.3">
      <c r="B9" s="29"/>
      <c r="C9" s="29"/>
      <c r="D9" s="29"/>
      <c r="E9" s="29"/>
      <c r="F9" s="29"/>
      <c r="G9" s="29"/>
      <c r="H9" s="29"/>
      <c r="I9" s="29"/>
      <c r="J9" s="29"/>
    </row>
    <row r="10" spans="1:10" ht="21" x14ac:dyDescent="0.4">
      <c r="B10" s="75" t="s">
        <v>201</v>
      </c>
      <c r="C10" s="76" t="s">
        <v>204</v>
      </c>
    </row>
    <row r="11" spans="1:10" ht="21" x14ac:dyDescent="0.4">
      <c r="B11" s="75" t="s">
        <v>202</v>
      </c>
    </row>
    <row r="12" spans="1:10" ht="21" x14ac:dyDescent="0.4">
      <c r="B12" s="75" t="s">
        <v>203</v>
      </c>
    </row>
    <row r="14" spans="1:10" ht="15" thickBot="1" x14ac:dyDescent="0.35"/>
    <row r="15" spans="1:10" ht="16.2" thickBot="1" x14ac:dyDescent="0.35">
      <c r="A15" s="15" t="s">
        <v>205</v>
      </c>
      <c r="B15" s="23"/>
      <c r="C15" s="23"/>
      <c r="D15" s="23"/>
      <c r="E15" s="23"/>
      <c r="F15" s="23"/>
      <c r="G15" s="23"/>
      <c r="H15" s="23"/>
      <c r="I15" s="23"/>
      <c r="J15" s="17"/>
    </row>
    <row r="16" spans="1:10" x14ac:dyDescent="0.3">
      <c r="A16" s="10"/>
      <c r="B16" s="36"/>
      <c r="C16" s="36"/>
      <c r="D16" s="36"/>
      <c r="E16" s="36"/>
      <c r="F16" s="36"/>
      <c r="G16" s="36"/>
      <c r="H16" s="36"/>
      <c r="I16" s="36"/>
      <c r="J16" s="36"/>
    </row>
    <row r="17" spans="1:10" ht="15.6" x14ac:dyDescent="0.3">
      <c r="A17" s="18" t="s">
        <v>4</v>
      </c>
      <c r="B17" s="137" t="s">
        <v>209</v>
      </c>
      <c r="C17" s="137"/>
      <c r="D17" s="137"/>
      <c r="E17" s="137"/>
      <c r="F17" s="137"/>
      <c r="G17" s="137"/>
      <c r="H17" s="137"/>
      <c r="I17" s="137"/>
      <c r="J17" s="137"/>
    </row>
    <row r="18" spans="1:10" ht="9" customHeight="1" x14ac:dyDescent="0.3"/>
    <row r="19" spans="1:10" x14ac:dyDescent="0.3">
      <c r="B19" s="29"/>
      <c r="C19" s="29"/>
      <c r="D19" s="29"/>
      <c r="E19" s="29"/>
      <c r="F19" s="29"/>
    </row>
    <row r="20" spans="1:10" ht="21" x14ac:dyDescent="0.4">
      <c r="B20" s="75" t="s">
        <v>210</v>
      </c>
      <c r="C20" s="89" t="s">
        <v>242</v>
      </c>
      <c r="D20" s="77"/>
    </row>
    <row r="21" spans="1:10" ht="21" x14ac:dyDescent="0.4">
      <c r="B21" s="75" t="s">
        <v>207</v>
      </c>
      <c r="C21" s="146" t="s">
        <v>208</v>
      </c>
      <c r="D21" s="146"/>
    </row>
    <row r="22" spans="1:10" ht="21" x14ac:dyDescent="0.4">
      <c r="B22" s="75" t="s">
        <v>243</v>
      </c>
      <c r="C22" s="89" t="s">
        <v>244</v>
      </c>
    </row>
    <row r="25" spans="1:10" x14ac:dyDescent="0.3">
      <c r="B25" s="29"/>
      <c r="C25" s="29"/>
      <c r="D25" s="29"/>
      <c r="E25" s="29"/>
      <c r="F25" s="29"/>
    </row>
    <row r="26" spans="1:10" ht="21" x14ac:dyDescent="0.4">
      <c r="B26" s="75" t="s">
        <v>210</v>
      </c>
      <c r="C26" s="146" t="s">
        <v>211</v>
      </c>
      <c r="D26" s="146"/>
    </row>
    <row r="27" spans="1:10" ht="21" x14ac:dyDescent="0.4">
      <c r="B27" s="79" t="s">
        <v>207</v>
      </c>
      <c r="C27" s="90" t="s">
        <v>245</v>
      </c>
      <c r="D27" s="78"/>
      <c r="E27" s="80"/>
    </row>
    <row r="28" spans="1:10" ht="21" x14ac:dyDescent="0.4">
      <c r="B28" s="75" t="s">
        <v>243</v>
      </c>
      <c r="C28" s="89" t="s">
        <v>246</v>
      </c>
    </row>
    <row r="31" spans="1:10" x14ac:dyDescent="0.3">
      <c r="B31" s="29"/>
      <c r="C31" s="29"/>
      <c r="D31" s="29"/>
      <c r="E31" s="29"/>
      <c r="F31" s="29"/>
    </row>
    <row r="32" spans="1:10" ht="21" x14ac:dyDescent="0.4">
      <c r="B32" s="75" t="s">
        <v>210</v>
      </c>
      <c r="C32" s="89" t="s">
        <v>250</v>
      </c>
      <c r="D32" s="77"/>
    </row>
    <row r="33" spans="1:10" ht="21" x14ac:dyDescent="0.4">
      <c r="B33" s="75" t="s">
        <v>207</v>
      </c>
      <c r="C33" s="146" t="s">
        <v>212</v>
      </c>
      <c r="D33" s="146"/>
    </row>
    <row r="34" spans="1:10" ht="21" x14ac:dyDescent="0.4">
      <c r="B34" s="75" t="s">
        <v>243</v>
      </c>
      <c r="C34" s="89" t="s">
        <v>247</v>
      </c>
    </row>
    <row r="41" spans="1:10" ht="15" thickBot="1" x14ac:dyDescent="0.35"/>
    <row r="42" spans="1:10" ht="16.2" thickBot="1" x14ac:dyDescent="0.35">
      <c r="A42" s="15" t="s">
        <v>239</v>
      </c>
      <c r="B42" s="23"/>
      <c r="C42" s="23"/>
      <c r="D42" s="23"/>
      <c r="E42" s="23"/>
      <c r="F42" s="23"/>
      <c r="G42" s="23"/>
      <c r="H42" s="23"/>
      <c r="I42" s="23"/>
      <c r="J42" s="17"/>
    </row>
    <row r="43" spans="1:10" x14ac:dyDescent="0.3">
      <c r="A43" s="10"/>
      <c r="B43" s="36"/>
      <c r="C43" s="36"/>
      <c r="D43" s="36"/>
      <c r="E43" s="36"/>
      <c r="F43" s="36"/>
      <c r="G43" s="36"/>
      <c r="H43" s="36"/>
      <c r="I43" s="36"/>
      <c r="J43" s="36"/>
    </row>
    <row r="44" spans="1:10" ht="15.6" x14ac:dyDescent="0.3">
      <c r="A44" s="24" t="s">
        <v>5</v>
      </c>
      <c r="B44" s="137" t="s">
        <v>137</v>
      </c>
      <c r="C44" s="137"/>
      <c r="D44" s="137"/>
      <c r="E44" s="137"/>
      <c r="F44" s="137"/>
      <c r="G44" s="137"/>
      <c r="H44" s="137"/>
      <c r="I44" s="137"/>
      <c r="J44" s="137"/>
    </row>
    <row r="45" spans="1:10" x14ac:dyDescent="0.3">
      <c r="A45" s="19"/>
      <c r="B45" s="19"/>
      <c r="C45" s="19"/>
      <c r="D45" s="19"/>
      <c r="E45" s="19"/>
      <c r="F45" s="19"/>
    </row>
    <row r="46" spans="1:10" x14ac:dyDescent="0.3">
      <c r="A46" s="19"/>
      <c r="B46" s="74" t="s">
        <v>8</v>
      </c>
      <c r="C46" s="74" t="s">
        <v>100</v>
      </c>
      <c r="D46" s="74" t="s">
        <v>101</v>
      </c>
      <c r="E46" s="19"/>
    </row>
    <row r="47" spans="1:10" x14ac:dyDescent="0.3">
      <c r="A47" s="19"/>
      <c r="B47" s="47" t="s">
        <v>102</v>
      </c>
      <c r="C47" s="25">
        <v>19</v>
      </c>
      <c r="D47" s="48" t="str">
        <f>IF(C47&gt;18,"Yes","No")</f>
        <v>Yes</v>
      </c>
      <c r="E47" s="26" t="s">
        <v>105</v>
      </c>
    </row>
    <row r="48" spans="1:10" x14ac:dyDescent="0.3">
      <c r="A48" s="19"/>
      <c r="B48" s="47" t="s">
        <v>103</v>
      </c>
      <c r="C48" s="25">
        <v>17</v>
      </c>
      <c r="D48" s="49" t="str">
        <f>IF(C48&gt;18,"Yes","No")</f>
        <v>No</v>
      </c>
      <c r="E48" s="19"/>
    </row>
    <row r="49" spans="1:10" x14ac:dyDescent="0.3">
      <c r="A49" s="19"/>
      <c r="B49" s="47" t="s">
        <v>128</v>
      </c>
      <c r="C49" s="25">
        <v>16</v>
      </c>
      <c r="D49" s="49" t="str">
        <f>IF(C49&gt;18,"Yes","No")</f>
        <v>No</v>
      </c>
      <c r="E49" s="19"/>
    </row>
    <row r="50" spans="1:10" x14ac:dyDescent="0.3">
      <c r="A50" s="19"/>
      <c r="B50" s="47" t="s">
        <v>104</v>
      </c>
      <c r="C50" s="25">
        <v>20</v>
      </c>
      <c r="D50" s="49" t="str">
        <f>IF(C50&gt;18,"Yes","No")</f>
        <v>Yes</v>
      </c>
      <c r="E50" s="19"/>
    </row>
    <row r="51" spans="1:10" x14ac:dyDescent="0.3">
      <c r="A51" s="19"/>
      <c r="B51" s="81"/>
      <c r="C51" s="46"/>
      <c r="D51" s="82"/>
      <c r="E51" s="19"/>
    </row>
    <row r="52" spans="1:10" x14ac:dyDescent="0.3">
      <c r="A52" s="19"/>
      <c r="B52" s="19"/>
      <c r="C52" s="19"/>
      <c r="D52" s="19"/>
      <c r="E52" s="19"/>
      <c r="F52" s="19"/>
      <c r="G52" s="19"/>
      <c r="H52" s="19"/>
      <c r="I52" s="19"/>
      <c r="J52" s="19"/>
    </row>
    <row r="53" spans="1:10" ht="15.6" x14ac:dyDescent="0.3">
      <c r="A53" s="24" t="s">
        <v>6</v>
      </c>
      <c r="B53" s="137" t="s">
        <v>223</v>
      </c>
      <c r="C53" s="137"/>
      <c r="D53" s="137"/>
      <c r="E53" s="137"/>
      <c r="F53" s="137"/>
      <c r="G53" s="137"/>
      <c r="H53" s="137"/>
      <c r="I53" s="137"/>
      <c r="J53" s="137"/>
    </row>
    <row r="54" spans="1:10" x14ac:dyDescent="0.3">
      <c r="A54" s="19"/>
      <c r="B54" s="19"/>
      <c r="C54" s="19"/>
      <c r="D54" s="19"/>
      <c r="E54" s="19"/>
      <c r="F54" s="19"/>
    </row>
    <row r="55" spans="1:10" x14ac:dyDescent="0.3">
      <c r="A55" s="19"/>
      <c r="B55" s="74" t="s">
        <v>213</v>
      </c>
      <c r="C55" s="74" t="s">
        <v>214</v>
      </c>
      <c r="D55" s="74" t="s">
        <v>215</v>
      </c>
      <c r="E55" s="19"/>
    </row>
    <row r="56" spans="1:10" x14ac:dyDescent="0.3">
      <c r="A56" s="19"/>
      <c r="B56" s="47" t="s">
        <v>218</v>
      </c>
      <c r="C56" s="25" t="s">
        <v>217</v>
      </c>
      <c r="D56" s="48" t="b">
        <f t="shared" ref="D56:D58" si="0">IF(C56="green",TRUE,FALSE)</f>
        <v>1</v>
      </c>
      <c r="E56" s="26"/>
    </row>
    <row r="57" spans="1:10" x14ac:dyDescent="0.3">
      <c r="A57" s="19"/>
      <c r="B57" s="47" t="s">
        <v>219</v>
      </c>
      <c r="C57" s="25" t="s">
        <v>220</v>
      </c>
      <c r="D57" s="49" t="b">
        <f t="shared" si="0"/>
        <v>0</v>
      </c>
      <c r="E57" s="19"/>
    </row>
    <row r="58" spans="1:10" x14ac:dyDescent="0.3">
      <c r="A58" s="19"/>
      <c r="B58" s="47" t="s">
        <v>221</v>
      </c>
      <c r="C58" s="25" t="s">
        <v>222</v>
      </c>
      <c r="D58" s="49" t="b">
        <f t="shared" si="0"/>
        <v>0</v>
      </c>
      <c r="E58" s="19"/>
    </row>
    <row r="59" spans="1:10" x14ac:dyDescent="0.3">
      <c r="A59" s="19"/>
      <c r="B59" s="47" t="s">
        <v>216</v>
      </c>
      <c r="C59" s="25" t="s">
        <v>217</v>
      </c>
      <c r="D59" s="49" t="b">
        <f>IF(C59="green",TRUE,FALSE)</f>
        <v>1</v>
      </c>
      <c r="E59" s="19"/>
    </row>
    <row r="60" spans="1:10" x14ac:dyDescent="0.3">
      <c r="A60" s="19"/>
      <c r="B60" s="19"/>
      <c r="C60" s="19"/>
      <c r="D60" s="19"/>
      <c r="E60" s="19"/>
      <c r="F60" s="19"/>
      <c r="G60" s="19"/>
      <c r="H60" s="19"/>
      <c r="I60" s="19"/>
      <c r="J60" s="19"/>
    </row>
    <row r="61" spans="1:10" x14ac:dyDescent="0.3">
      <c r="A61" s="19"/>
      <c r="B61" s="19"/>
      <c r="C61" s="19"/>
      <c r="D61" s="19"/>
      <c r="E61" s="19"/>
      <c r="F61" s="19"/>
      <c r="G61" s="19"/>
      <c r="H61" s="19"/>
      <c r="I61" s="19"/>
      <c r="J61" s="19"/>
    </row>
    <row r="62" spans="1:10" x14ac:dyDescent="0.3">
      <c r="A62" s="19"/>
      <c r="B62" s="19"/>
      <c r="C62" s="19"/>
      <c r="D62" s="19"/>
      <c r="E62" s="19"/>
      <c r="F62" s="19"/>
      <c r="G62" s="19"/>
      <c r="H62" s="19"/>
      <c r="I62" s="19"/>
      <c r="J62" s="19"/>
    </row>
    <row r="63" spans="1:10" ht="31.2" customHeight="1" x14ac:dyDescent="0.3">
      <c r="A63" s="24" t="s">
        <v>7</v>
      </c>
      <c r="B63" s="137" t="s">
        <v>268</v>
      </c>
      <c r="C63" s="137"/>
      <c r="D63" s="137"/>
      <c r="E63" s="137"/>
      <c r="F63" s="137"/>
      <c r="G63" s="137"/>
      <c r="H63" s="137"/>
      <c r="I63" s="137"/>
      <c r="J63" s="137"/>
    </row>
    <row r="64" spans="1:10" x14ac:dyDescent="0.3">
      <c r="A64" s="19"/>
      <c r="B64" s="19"/>
      <c r="C64" s="19"/>
      <c r="D64" s="19"/>
      <c r="E64" s="19"/>
      <c r="F64" s="19"/>
    </row>
    <row r="65" spans="1:10" s="85" customFormat="1" x14ac:dyDescent="0.3">
      <c r="A65" s="83"/>
      <c r="B65" s="84" t="s">
        <v>8</v>
      </c>
      <c r="C65" s="84" t="s">
        <v>224</v>
      </c>
      <c r="D65" s="84" t="s">
        <v>230</v>
      </c>
      <c r="E65" s="83"/>
    </row>
    <row r="66" spans="1:10" x14ac:dyDescent="0.3">
      <c r="A66" s="19"/>
      <c r="B66" s="47" t="s">
        <v>225</v>
      </c>
      <c r="C66" s="25" t="s">
        <v>226</v>
      </c>
      <c r="D66" s="48" t="b">
        <v>0</v>
      </c>
      <c r="E66" s="26"/>
    </row>
    <row r="67" spans="1:10" x14ac:dyDescent="0.3">
      <c r="A67" s="19"/>
      <c r="B67" s="47" t="s">
        <v>227</v>
      </c>
      <c r="C67" s="25" t="s">
        <v>88</v>
      </c>
      <c r="D67" s="48" t="b">
        <v>1</v>
      </c>
      <c r="E67" s="19"/>
    </row>
    <row r="68" spans="1:10" x14ac:dyDescent="0.3">
      <c r="A68" s="19"/>
      <c r="B68" s="47" t="s">
        <v>228</v>
      </c>
      <c r="C68" s="25" t="s">
        <v>88</v>
      </c>
      <c r="D68" s="48" t="b">
        <v>1</v>
      </c>
      <c r="E68" s="19"/>
    </row>
    <row r="69" spans="1:10" x14ac:dyDescent="0.3">
      <c r="A69" s="19"/>
      <c r="B69" s="47" t="s">
        <v>229</v>
      </c>
      <c r="C69" s="25" t="s">
        <v>124</v>
      </c>
      <c r="D69" s="48" t="b">
        <v>0</v>
      </c>
      <c r="E69" s="19"/>
    </row>
    <row r="70" spans="1:10" x14ac:dyDescent="0.3">
      <c r="A70" s="19"/>
      <c r="B70" s="81"/>
      <c r="C70" s="46"/>
      <c r="D70" s="82"/>
      <c r="E70" s="19"/>
    </row>
    <row r="71" spans="1:10" ht="36.6" customHeight="1" x14ac:dyDescent="0.3">
      <c r="A71" s="19"/>
      <c r="B71" s="143" t="s">
        <v>252</v>
      </c>
      <c r="C71" s="144"/>
      <c r="D71" s="144"/>
      <c r="E71" s="144"/>
      <c r="F71" s="144"/>
      <c r="G71" s="144"/>
      <c r="H71" s="144"/>
      <c r="I71" s="144"/>
      <c r="J71" s="145"/>
    </row>
    <row r="72" spans="1:10" x14ac:dyDescent="0.3">
      <c r="A72" s="19"/>
      <c r="B72" s="81"/>
      <c r="C72" s="46"/>
      <c r="D72" s="82"/>
      <c r="E72" s="19"/>
    </row>
    <row r="73" spans="1:10" ht="15.6" x14ac:dyDescent="0.3">
      <c r="A73" s="24" t="s">
        <v>9</v>
      </c>
      <c r="B73" s="137" t="s">
        <v>236</v>
      </c>
      <c r="C73" s="137"/>
      <c r="D73" s="137"/>
      <c r="E73" s="137"/>
      <c r="F73" s="137"/>
      <c r="G73" s="137"/>
      <c r="H73" s="137"/>
      <c r="I73" s="137"/>
      <c r="J73" s="137"/>
    </row>
    <row r="74" spans="1:10" x14ac:dyDescent="0.3">
      <c r="A74" s="19"/>
      <c r="B74" s="19"/>
      <c r="C74" s="19"/>
      <c r="D74" s="19"/>
      <c r="E74" s="19"/>
      <c r="F74" s="19"/>
    </row>
    <row r="75" spans="1:10" x14ac:dyDescent="0.3">
      <c r="A75" s="83"/>
      <c r="B75" s="84" t="s">
        <v>106</v>
      </c>
      <c r="C75" s="84" t="s">
        <v>36</v>
      </c>
      <c r="D75" s="84" t="s">
        <v>235</v>
      </c>
      <c r="E75" s="83"/>
      <c r="F75" s="85"/>
      <c r="G75" s="85"/>
      <c r="H75" s="85"/>
      <c r="I75" s="85"/>
      <c r="J75" s="85"/>
    </row>
    <row r="76" spans="1:10" x14ac:dyDescent="0.3">
      <c r="A76" s="19"/>
      <c r="B76" s="47" t="s">
        <v>231</v>
      </c>
      <c r="C76" s="86">
        <v>150</v>
      </c>
      <c r="D76" s="49" t="b">
        <f>IF(C76&gt;100,TRUE,FALSE)</f>
        <v>1</v>
      </c>
      <c r="E76" s="26"/>
    </row>
    <row r="77" spans="1:10" x14ac:dyDescent="0.3">
      <c r="A77" s="19"/>
      <c r="B77" s="47" t="s">
        <v>232</v>
      </c>
      <c r="C77" s="86">
        <v>50</v>
      </c>
      <c r="D77" s="49" t="b">
        <f t="shared" ref="D77:D79" si="1">IF(C77&gt;100,TRUE,FALSE)</f>
        <v>0</v>
      </c>
      <c r="E77" s="19"/>
    </row>
    <row r="78" spans="1:10" x14ac:dyDescent="0.3">
      <c r="A78" s="19"/>
      <c r="B78" s="47" t="s">
        <v>233</v>
      </c>
      <c r="C78" s="86">
        <v>80</v>
      </c>
      <c r="D78" s="49" t="b">
        <f t="shared" si="1"/>
        <v>0</v>
      </c>
      <c r="E78" s="19"/>
    </row>
    <row r="79" spans="1:10" x14ac:dyDescent="0.3">
      <c r="A79" s="19"/>
      <c r="B79" s="47" t="s">
        <v>234</v>
      </c>
      <c r="C79" s="86">
        <v>200</v>
      </c>
      <c r="D79" s="49" t="b">
        <f t="shared" si="1"/>
        <v>1</v>
      </c>
      <c r="E79" s="19"/>
    </row>
    <row r="80" spans="1:10" x14ac:dyDescent="0.3">
      <c r="A80" s="19"/>
      <c r="B80" s="19"/>
      <c r="C80" s="19"/>
      <c r="D80" s="19"/>
      <c r="E80" s="19"/>
      <c r="F80" s="19"/>
      <c r="G80" s="19"/>
      <c r="H80" s="19"/>
      <c r="I80" s="19"/>
      <c r="J80" s="19"/>
    </row>
    <row r="81" spans="1:10" x14ac:dyDescent="0.3">
      <c r="A81" s="19"/>
      <c r="B81" s="19"/>
      <c r="C81" s="19"/>
      <c r="D81" s="19"/>
      <c r="E81" s="19"/>
      <c r="F81" s="19"/>
      <c r="G81" s="19"/>
      <c r="H81" s="19"/>
      <c r="I81" s="19"/>
      <c r="J81" s="19"/>
    </row>
    <row r="82" spans="1:10" ht="15.6" customHeight="1" x14ac:dyDescent="0.3">
      <c r="A82" s="24" t="s">
        <v>10</v>
      </c>
      <c r="B82" s="137" t="s">
        <v>238</v>
      </c>
      <c r="C82" s="137"/>
      <c r="D82" s="137"/>
      <c r="E82" s="137"/>
      <c r="F82" s="137"/>
      <c r="G82" s="137"/>
      <c r="H82" s="137"/>
      <c r="I82" s="87"/>
      <c r="J82" s="87"/>
    </row>
    <row r="83" spans="1:10" ht="88.8" customHeight="1" x14ac:dyDescent="0.3">
      <c r="A83" s="19"/>
      <c r="B83" s="137"/>
      <c r="C83" s="137"/>
      <c r="D83" s="137"/>
      <c r="E83" s="137"/>
      <c r="F83" s="137"/>
      <c r="G83" s="137"/>
      <c r="H83" s="137"/>
      <c r="I83" s="87"/>
      <c r="J83" s="87"/>
    </row>
    <row r="84" spans="1:10" x14ac:dyDescent="0.3">
      <c r="A84" s="27"/>
      <c r="B84" s="19"/>
      <c r="C84" s="19"/>
      <c r="D84" s="19"/>
      <c r="E84" s="19"/>
      <c r="F84" s="19"/>
      <c r="G84" s="8"/>
      <c r="H84" s="8"/>
      <c r="I84" s="8"/>
      <c r="J84" s="8"/>
    </row>
    <row r="85" spans="1:10" ht="28.8" x14ac:dyDescent="0.3">
      <c r="A85" s="27"/>
      <c r="B85" s="84" t="s">
        <v>106</v>
      </c>
      <c r="C85" s="84" t="s">
        <v>36</v>
      </c>
      <c r="D85" s="84" t="s">
        <v>138</v>
      </c>
      <c r="E85" s="74" t="s">
        <v>237</v>
      </c>
      <c r="G85" s="8"/>
      <c r="H85" s="8"/>
    </row>
    <row r="86" spans="1:10" x14ac:dyDescent="0.3">
      <c r="A86" s="27"/>
      <c r="B86" s="88" t="s">
        <v>141</v>
      </c>
      <c r="C86" s="62">
        <v>1.5</v>
      </c>
      <c r="D86" s="60" t="s">
        <v>140</v>
      </c>
      <c r="E86" s="62">
        <f t="shared" ref="E86:E91" si="2">IF(D86="No",0,C86*0.2)</f>
        <v>0.30000000000000004</v>
      </c>
      <c r="G86" s="8"/>
      <c r="H86" s="8"/>
    </row>
    <row r="87" spans="1:10" x14ac:dyDescent="0.3">
      <c r="A87" s="27"/>
      <c r="B87" s="88" t="s">
        <v>142</v>
      </c>
      <c r="C87" s="62">
        <v>5.99</v>
      </c>
      <c r="D87" s="60" t="s">
        <v>139</v>
      </c>
      <c r="E87" s="62">
        <f t="shared" si="2"/>
        <v>0</v>
      </c>
      <c r="G87" s="8"/>
      <c r="H87" s="8"/>
    </row>
    <row r="88" spans="1:10" x14ac:dyDescent="0.3">
      <c r="A88" s="27"/>
      <c r="B88" s="88" t="s">
        <v>143</v>
      </c>
      <c r="C88" s="62">
        <v>0.75</v>
      </c>
      <c r="D88" s="60" t="s">
        <v>139</v>
      </c>
      <c r="E88" s="63">
        <f t="shared" si="2"/>
        <v>0</v>
      </c>
      <c r="G88" s="8"/>
      <c r="H88" s="8"/>
    </row>
    <row r="89" spans="1:10" x14ac:dyDescent="0.3">
      <c r="A89" s="27"/>
      <c r="B89" s="88" t="s">
        <v>144</v>
      </c>
      <c r="C89" s="62">
        <v>15</v>
      </c>
      <c r="D89" s="60" t="s">
        <v>140</v>
      </c>
      <c r="E89" s="63">
        <f t="shared" si="2"/>
        <v>3</v>
      </c>
      <c r="G89" s="8"/>
      <c r="H89" s="8"/>
    </row>
    <row r="90" spans="1:10" x14ac:dyDescent="0.3">
      <c r="A90" s="27"/>
      <c r="B90" s="88" t="s">
        <v>145</v>
      </c>
      <c r="C90" s="62">
        <v>2.99</v>
      </c>
      <c r="D90" s="60" t="s">
        <v>139</v>
      </c>
      <c r="E90" s="63">
        <f t="shared" si="2"/>
        <v>0</v>
      </c>
      <c r="G90" s="8"/>
      <c r="H90" s="8"/>
    </row>
    <row r="91" spans="1:10" x14ac:dyDescent="0.3">
      <c r="A91" s="19"/>
      <c r="B91" s="88" t="s">
        <v>146</v>
      </c>
      <c r="C91" s="62">
        <v>0.83</v>
      </c>
      <c r="D91" s="60" t="s">
        <v>140</v>
      </c>
      <c r="E91" s="63">
        <f t="shared" si="2"/>
        <v>0.16600000000000001</v>
      </c>
    </row>
    <row r="92" spans="1:10" x14ac:dyDescent="0.3">
      <c r="A92" s="19"/>
      <c r="B92" s="54"/>
      <c r="C92" s="54"/>
      <c r="D92" s="46"/>
      <c r="E92" s="55"/>
      <c r="F92" s="55"/>
      <c r="G92" s="55"/>
      <c r="H92" s="55"/>
    </row>
    <row r="93" spans="1:10" ht="15" thickBot="1" x14ac:dyDescent="0.35">
      <c r="A93" s="19"/>
      <c r="B93" s="19"/>
      <c r="C93" s="19"/>
      <c r="D93" s="19"/>
      <c r="E93" s="19"/>
      <c r="F93" s="19"/>
      <c r="G93" s="19"/>
      <c r="H93" s="19"/>
      <c r="I93" s="19"/>
      <c r="J93" s="19"/>
    </row>
    <row r="94" spans="1:10" ht="16.2" thickBot="1" x14ac:dyDescent="0.35">
      <c r="A94" s="15" t="s">
        <v>251</v>
      </c>
      <c r="B94" s="23"/>
      <c r="C94" s="23"/>
      <c r="D94" s="23"/>
      <c r="E94" s="23"/>
      <c r="F94" s="23"/>
      <c r="G94" s="23"/>
      <c r="H94" s="23"/>
      <c r="I94" s="23"/>
      <c r="J94" s="17"/>
    </row>
    <row r="95" spans="1:10" x14ac:dyDescent="0.3">
      <c r="A95" s="10"/>
      <c r="B95" s="36"/>
      <c r="C95" s="36"/>
      <c r="D95" s="36"/>
      <c r="E95" s="36"/>
      <c r="F95" s="36"/>
      <c r="G95" s="36"/>
      <c r="H95" s="36"/>
      <c r="I95" s="36"/>
      <c r="J95" s="36"/>
    </row>
    <row r="96" spans="1:10" ht="18" customHeight="1" x14ac:dyDescent="0.3">
      <c r="A96" s="24" t="s">
        <v>115</v>
      </c>
      <c r="B96" s="137" t="s">
        <v>288</v>
      </c>
      <c r="C96" s="137"/>
      <c r="D96" s="137"/>
      <c r="E96" s="137"/>
      <c r="F96" s="137"/>
      <c r="G96" s="137"/>
      <c r="H96" s="137"/>
      <c r="I96" s="137"/>
      <c r="J96" s="137"/>
    </row>
    <row r="97" spans="1:10" ht="7.2" customHeight="1" x14ac:dyDescent="0.3">
      <c r="A97" s="24"/>
      <c r="B97" s="68"/>
      <c r="C97" s="68"/>
      <c r="D97" s="68"/>
      <c r="E97" s="68"/>
      <c r="F97" s="68"/>
      <c r="G97" s="68"/>
      <c r="H97" s="68"/>
      <c r="I97" s="68"/>
      <c r="J97" s="68"/>
    </row>
    <row r="98" spans="1:10" ht="18.600000000000001" customHeight="1" x14ac:dyDescent="0.3">
      <c r="A98" s="24"/>
      <c r="B98" s="137" t="s">
        <v>256</v>
      </c>
      <c r="C98" s="137"/>
      <c r="D98" s="137"/>
      <c r="E98" s="137"/>
      <c r="F98" s="137"/>
      <c r="G98" s="137"/>
      <c r="H98" s="137"/>
      <c r="I98" s="137"/>
      <c r="J98" s="68"/>
    </row>
    <row r="99" spans="1:10" ht="6.6" customHeight="1" x14ac:dyDescent="0.3">
      <c r="A99" s="24"/>
      <c r="B99" s="68"/>
      <c r="C99" s="68"/>
      <c r="D99" s="68"/>
      <c r="E99" s="68"/>
      <c r="F99" s="68"/>
      <c r="G99" s="68"/>
      <c r="H99" s="68"/>
      <c r="I99" s="68"/>
      <c r="J99" s="68"/>
    </row>
    <row r="100" spans="1:10" ht="15.6" x14ac:dyDescent="0.3">
      <c r="A100" s="24"/>
      <c r="B100" s="137" t="s">
        <v>255</v>
      </c>
      <c r="C100" s="137"/>
      <c r="D100" s="137"/>
      <c r="E100" s="137"/>
      <c r="F100" s="137"/>
      <c r="G100" s="137"/>
      <c r="H100" s="137"/>
      <c r="I100" s="137"/>
      <c r="J100" s="68"/>
    </row>
    <row r="101" spans="1:10" ht="15.6" x14ac:dyDescent="0.3">
      <c r="B101" s="29"/>
      <c r="C101" s="29"/>
      <c r="D101" s="29"/>
      <c r="E101" s="29"/>
      <c r="F101" s="29"/>
      <c r="I101" s="68"/>
      <c r="J101" s="68"/>
    </row>
    <row r="102" spans="1:10" ht="21" x14ac:dyDescent="0.4">
      <c r="B102" s="75" t="s">
        <v>210</v>
      </c>
      <c r="C102" s="89" t="s">
        <v>258</v>
      </c>
      <c r="D102" s="77"/>
      <c r="I102" s="68"/>
      <c r="J102" s="68"/>
    </row>
    <row r="103" spans="1:10" ht="21" x14ac:dyDescent="0.4">
      <c r="B103" s="75" t="s">
        <v>207</v>
      </c>
      <c r="C103" s="89" t="s">
        <v>260</v>
      </c>
      <c r="D103" s="89"/>
      <c r="I103" s="68"/>
      <c r="J103" s="68"/>
    </row>
    <row r="104" spans="1:10" ht="21" x14ac:dyDescent="0.4">
      <c r="B104" s="75" t="s">
        <v>243</v>
      </c>
      <c r="C104" s="89" t="s">
        <v>261</v>
      </c>
      <c r="I104" s="68"/>
      <c r="J104" s="68"/>
    </row>
    <row r="105" spans="1:10" ht="15.6" x14ac:dyDescent="0.3">
      <c r="I105" s="68"/>
      <c r="J105" s="68"/>
    </row>
    <row r="106" spans="1:10" ht="15.6" x14ac:dyDescent="0.3">
      <c r="I106" s="68"/>
      <c r="J106" s="68"/>
    </row>
    <row r="107" spans="1:10" ht="28.8" customHeight="1" x14ac:dyDescent="0.3">
      <c r="B107" s="53" t="s">
        <v>254</v>
      </c>
      <c r="C107" s="53" t="s">
        <v>257</v>
      </c>
      <c r="D107" s="142" t="s">
        <v>267</v>
      </c>
      <c r="E107" s="142"/>
    </row>
    <row r="108" spans="1:10" ht="15.6" x14ac:dyDescent="0.3">
      <c r="B108" s="91" t="s">
        <v>259</v>
      </c>
      <c r="C108" s="92">
        <v>61</v>
      </c>
      <c r="D108" s="148" t="s">
        <v>253</v>
      </c>
      <c r="E108" s="148"/>
      <c r="F108" s="93" t="s">
        <v>248</v>
      </c>
    </row>
    <row r="109" spans="1:10" ht="15.6" x14ac:dyDescent="0.3">
      <c r="B109" s="94" t="s">
        <v>262</v>
      </c>
      <c r="C109" s="95">
        <v>127</v>
      </c>
      <c r="D109" s="147" t="str">
        <f>IF(C109&gt;324,"taller","shorter")</f>
        <v>shorter</v>
      </c>
      <c r="E109" s="147"/>
    </row>
    <row r="110" spans="1:10" ht="15.6" x14ac:dyDescent="0.3">
      <c r="B110" s="94" t="s">
        <v>263</v>
      </c>
      <c r="C110" s="95">
        <v>632</v>
      </c>
      <c r="D110" s="147" t="str">
        <f t="shared" ref="D110:D113" si="3">IF(C110&gt;324,"taller","shorter")</f>
        <v>taller</v>
      </c>
      <c r="E110" s="147"/>
    </row>
    <row r="111" spans="1:10" ht="31.2" x14ac:dyDescent="0.3">
      <c r="B111" s="94" t="s">
        <v>264</v>
      </c>
      <c r="C111" s="95">
        <v>381</v>
      </c>
      <c r="D111" s="147" t="str">
        <f t="shared" si="3"/>
        <v>taller</v>
      </c>
      <c r="E111" s="147"/>
    </row>
    <row r="112" spans="1:10" ht="15.6" x14ac:dyDescent="0.3">
      <c r="B112" s="94" t="s">
        <v>265</v>
      </c>
      <c r="C112" s="95">
        <v>51.6</v>
      </c>
      <c r="D112" s="147" t="str">
        <f t="shared" si="3"/>
        <v>shorter</v>
      </c>
      <c r="E112" s="147"/>
    </row>
    <row r="113" spans="1:10" ht="15.6" x14ac:dyDescent="0.3">
      <c r="B113" s="94" t="s">
        <v>266</v>
      </c>
      <c r="C113" s="95">
        <v>310</v>
      </c>
      <c r="D113" s="147" t="str">
        <f t="shared" si="3"/>
        <v>shorter</v>
      </c>
      <c r="E113" s="147"/>
    </row>
    <row r="115" spans="1:10" x14ac:dyDescent="0.3">
      <c r="A115" s="133" t="s">
        <v>121</v>
      </c>
      <c r="B115" s="133"/>
      <c r="C115" s="133"/>
      <c r="D115" s="133"/>
      <c r="E115" s="133"/>
      <c r="F115" s="133"/>
      <c r="G115" s="133"/>
      <c r="H115" s="133"/>
      <c r="I115" s="133"/>
      <c r="J115" s="133"/>
    </row>
  </sheetData>
  <mergeCells count="22">
    <mergeCell ref="D112:E112"/>
    <mergeCell ref="D113:E113"/>
    <mergeCell ref="A115:J115"/>
    <mergeCell ref="D107:E107"/>
    <mergeCell ref="D108:E108"/>
    <mergeCell ref="D109:E109"/>
    <mergeCell ref="D110:E110"/>
    <mergeCell ref="D111:E111"/>
    <mergeCell ref="B98:I98"/>
    <mergeCell ref="B100:I100"/>
    <mergeCell ref="B53:J53"/>
    <mergeCell ref="B63:J63"/>
    <mergeCell ref="B73:J73"/>
    <mergeCell ref="B82:H83"/>
    <mergeCell ref="B96:J96"/>
    <mergeCell ref="B44:J44"/>
    <mergeCell ref="B71:J71"/>
    <mergeCell ref="A2:G3"/>
    <mergeCell ref="B17:J17"/>
    <mergeCell ref="C21:D21"/>
    <mergeCell ref="C33:D33"/>
    <mergeCell ref="C26:D26"/>
  </mergeCells>
  <pageMargins left="0.25" right="0.25"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23949-1C5A-484F-A6E9-507BF0118146}">
  <dimension ref="A1:G32"/>
  <sheetViews>
    <sheetView workbookViewId="0">
      <selection activeCell="A3" sqref="A3"/>
    </sheetView>
  </sheetViews>
  <sheetFormatPr defaultColWidth="8.6640625" defaultRowHeight="14.4" x14ac:dyDescent="0.3"/>
  <sheetData>
    <row r="1" spans="1:7" x14ac:dyDescent="0.3">
      <c r="A1" t="s">
        <v>37</v>
      </c>
      <c r="G1" s="14" t="s">
        <v>38</v>
      </c>
    </row>
    <row r="2" spans="1:7" x14ac:dyDescent="0.3">
      <c r="A2" t="s">
        <v>39</v>
      </c>
      <c r="B2" t="s">
        <v>40</v>
      </c>
    </row>
    <row r="3" spans="1:7" x14ac:dyDescent="0.3">
      <c r="A3" t="s">
        <v>41</v>
      </c>
      <c r="B3" s="12">
        <v>25123</v>
      </c>
    </row>
    <row r="4" spans="1:7" x14ac:dyDescent="0.3">
      <c r="A4" t="s">
        <v>42</v>
      </c>
      <c r="B4" s="12">
        <v>12895</v>
      </c>
    </row>
    <row r="5" spans="1:7" x14ac:dyDescent="0.3">
      <c r="A5" t="s">
        <v>43</v>
      </c>
      <c r="B5" s="12">
        <v>32568</v>
      </c>
    </row>
    <row r="6" spans="1:7" x14ac:dyDescent="0.3">
      <c r="A6" t="s">
        <v>44</v>
      </c>
      <c r="B6" s="12">
        <v>33562</v>
      </c>
    </row>
    <row r="8" spans="1:7" x14ac:dyDescent="0.3">
      <c r="A8" t="s">
        <v>45</v>
      </c>
    </row>
    <row r="10" spans="1:7" x14ac:dyDescent="0.3">
      <c r="A10" t="s">
        <v>11</v>
      </c>
      <c r="B10" t="s">
        <v>46</v>
      </c>
    </row>
    <row r="11" spans="1:7" x14ac:dyDescent="0.3">
      <c r="A11">
        <v>2015</v>
      </c>
      <c r="B11" s="13">
        <v>0.51</v>
      </c>
    </row>
    <row r="12" spans="1:7" x14ac:dyDescent="0.3">
      <c r="A12">
        <v>2016</v>
      </c>
      <c r="B12" s="13">
        <v>0.53</v>
      </c>
    </row>
    <row r="13" spans="1:7" x14ac:dyDescent="0.3">
      <c r="A13">
        <v>2017</v>
      </c>
      <c r="B13" s="13">
        <v>0.55000000000000004</v>
      </c>
    </row>
    <row r="14" spans="1:7" x14ac:dyDescent="0.3">
      <c r="A14">
        <v>2018</v>
      </c>
      <c r="B14" s="13">
        <v>0.56999999999999995</v>
      </c>
    </row>
    <row r="15" spans="1:7" x14ac:dyDescent="0.3">
      <c r="A15">
        <v>2019</v>
      </c>
      <c r="B15" s="13">
        <v>0.61</v>
      </c>
    </row>
    <row r="16" spans="1:7" x14ac:dyDescent="0.3">
      <c r="A16">
        <v>2020</v>
      </c>
      <c r="B16" s="13">
        <v>0.63</v>
      </c>
    </row>
    <row r="19" spans="1:2" x14ac:dyDescent="0.3">
      <c r="A19" t="s">
        <v>47</v>
      </c>
    </row>
    <row r="20" spans="1:2" x14ac:dyDescent="0.3">
      <c r="B20" t="s">
        <v>48</v>
      </c>
    </row>
    <row r="21" spans="1:2" x14ac:dyDescent="0.3">
      <c r="A21" t="s">
        <v>49</v>
      </c>
      <c r="B21">
        <v>5.0999999999999996</v>
      </c>
    </row>
    <row r="22" spans="1:2" x14ac:dyDescent="0.3">
      <c r="A22" t="s">
        <v>50</v>
      </c>
      <c r="B22">
        <v>4.8</v>
      </c>
    </row>
    <row r="23" spans="1:2" x14ac:dyDescent="0.3">
      <c r="A23" t="s">
        <v>51</v>
      </c>
      <c r="B23">
        <v>12.3</v>
      </c>
    </row>
    <row r="24" spans="1:2" x14ac:dyDescent="0.3">
      <c r="A24" t="s">
        <v>52</v>
      </c>
      <c r="B24">
        <v>14.1</v>
      </c>
    </row>
    <row r="25" spans="1:2" x14ac:dyDescent="0.3">
      <c r="A25" t="s">
        <v>53</v>
      </c>
      <c r="B25">
        <v>16.3</v>
      </c>
    </row>
    <row r="26" spans="1:2" x14ac:dyDescent="0.3">
      <c r="A26" t="s">
        <v>54</v>
      </c>
      <c r="B26">
        <v>18.5</v>
      </c>
    </row>
    <row r="27" spans="1:2" x14ac:dyDescent="0.3">
      <c r="A27" t="s">
        <v>55</v>
      </c>
      <c r="B27">
        <v>22.6</v>
      </c>
    </row>
    <row r="28" spans="1:2" x14ac:dyDescent="0.3">
      <c r="A28" t="s">
        <v>56</v>
      </c>
      <c r="B28">
        <v>29.3</v>
      </c>
    </row>
    <row r="29" spans="1:2" x14ac:dyDescent="0.3">
      <c r="A29" t="s">
        <v>57</v>
      </c>
      <c r="B29">
        <v>25.2</v>
      </c>
    </row>
    <row r="30" spans="1:2" x14ac:dyDescent="0.3">
      <c r="A30" t="s">
        <v>58</v>
      </c>
      <c r="B30">
        <v>12.3</v>
      </c>
    </row>
    <row r="31" spans="1:2" x14ac:dyDescent="0.3">
      <c r="A31" t="s">
        <v>59</v>
      </c>
      <c r="B31">
        <v>8.9</v>
      </c>
    </row>
    <row r="32" spans="1:2" x14ac:dyDescent="0.3">
      <c r="A32" t="s">
        <v>60</v>
      </c>
      <c r="B32">
        <v>3.5</v>
      </c>
    </row>
  </sheetData>
  <phoneticPr fontId="12"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DA9D7-FBE5-4C65-941B-DFC1C7B9A92C}">
  <dimension ref="A3:G13"/>
  <sheetViews>
    <sheetView workbookViewId="0">
      <selection activeCell="E13" sqref="E13"/>
    </sheetView>
  </sheetViews>
  <sheetFormatPr defaultColWidth="8.6640625" defaultRowHeight="14.4" x14ac:dyDescent="0.3"/>
  <cols>
    <col min="1" max="1" width="15.44140625" style="1" customWidth="1"/>
    <col min="2" max="2" width="30.109375" style="1" customWidth="1"/>
    <col min="3" max="3" width="12.109375" style="1" customWidth="1"/>
    <col min="4" max="4" width="16" style="1" customWidth="1"/>
    <col min="5" max="5" width="10.6640625" style="1" customWidth="1"/>
    <col min="6" max="6" width="10.33203125" style="1" customWidth="1"/>
    <col min="7" max="7" width="10.6640625" style="1" customWidth="1"/>
    <col min="8" max="16384" width="8.6640625" style="1"/>
  </cols>
  <sheetData>
    <row r="3" spans="1:7" ht="33.6" x14ac:dyDescent="0.3">
      <c r="A3" s="2" t="s">
        <v>61</v>
      </c>
      <c r="B3" s="2" t="s">
        <v>62</v>
      </c>
      <c r="C3" s="2" t="s">
        <v>63</v>
      </c>
      <c r="D3" s="2" t="s">
        <v>64</v>
      </c>
      <c r="E3" s="2" t="s">
        <v>65</v>
      </c>
      <c r="F3" s="2" t="s">
        <v>66</v>
      </c>
      <c r="G3" s="2" t="s">
        <v>67</v>
      </c>
    </row>
    <row r="4" spans="1:7" ht="16.8" x14ac:dyDescent="0.3">
      <c r="A4" s="3">
        <v>1.1000000000000001</v>
      </c>
      <c r="B4" s="3" t="s">
        <v>68</v>
      </c>
      <c r="C4" s="3" t="s">
        <v>69</v>
      </c>
      <c r="D4" s="4">
        <v>2</v>
      </c>
      <c r="E4" s="4" t="s">
        <v>70</v>
      </c>
      <c r="F4" s="4">
        <v>2</v>
      </c>
      <c r="G4" s="4">
        <f>D4-F4</f>
        <v>0</v>
      </c>
    </row>
    <row r="5" spans="1:7" ht="16.8" x14ac:dyDescent="0.3">
      <c r="A5" s="3">
        <v>1.2</v>
      </c>
      <c r="B5" s="3" t="s">
        <v>68</v>
      </c>
      <c r="C5" s="3" t="s">
        <v>71</v>
      </c>
      <c r="D5" s="4">
        <v>1</v>
      </c>
      <c r="E5" s="4" t="s">
        <v>70</v>
      </c>
      <c r="F5" s="4">
        <v>1</v>
      </c>
      <c r="G5" s="4">
        <f t="shared" ref="G5:G13" si="0">D5-F5</f>
        <v>0</v>
      </c>
    </row>
    <row r="6" spans="1:7" ht="16.8" x14ac:dyDescent="0.3">
      <c r="A6" s="3">
        <v>1.3</v>
      </c>
      <c r="B6" s="3" t="s">
        <v>68</v>
      </c>
      <c r="C6" s="3" t="s">
        <v>72</v>
      </c>
      <c r="D6" s="4">
        <v>1</v>
      </c>
      <c r="E6" s="4" t="s">
        <v>70</v>
      </c>
      <c r="F6" s="4">
        <v>1</v>
      </c>
      <c r="G6" s="4">
        <f t="shared" si="0"/>
        <v>0</v>
      </c>
    </row>
    <row r="7" spans="1:7" ht="16.8" x14ac:dyDescent="0.3">
      <c r="A7" s="3">
        <v>2.1</v>
      </c>
      <c r="B7" s="3" t="s">
        <v>73</v>
      </c>
      <c r="C7" s="3" t="s">
        <v>69</v>
      </c>
      <c r="D7" s="4">
        <v>2</v>
      </c>
      <c r="E7" s="4" t="s">
        <v>70</v>
      </c>
      <c r="F7" s="4">
        <v>2</v>
      </c>
      <c r="G7" s="4">
        <f t="shared" si="0"/>
        <v>0</v>
      </c>
    </row>
    <row r="8" spans="1:7" ht="16.8" x14ac:dyDescent="0.3">
      <c r="A8" s="3">
        <v>2.2000000000000002</v>
      </c>
      <c r="B8" s="3" t="s">
        <v>73</v>
      </c>
      <c r="C8" s="3" t="s">
        <v>71</v>
      </c>
      <c r="D8" s="4">
        <v>1</v>
      </c>
      <c r="E8" s="4" t="s">
        <v>70</v>
      </c>
      <c r="F8" s="4">
        <v>1</v>
      </c>
      <c r="G8" s="4">
        <f t="shared" si="0"/>
        <v>0</v>
      </c>
    </row>
    <row r="9" spans="1:7" ht="16.8" x14ac:dyDescent="0.3">
      <c r="A9" s="3">
        <v>2.2999999999999998</v>
      </c>
      <c r="B9" s="3" t="s">
        <v>73</v>
      </c>
      <c r="C9" s="3" t="s">
        <v>72</v>
      </c>
      <c r="D9" s="4">
        <v>1</v>
      </c>
      <c r="E9" s="4" t="s">
        <v>70</v>
      </c>
      <c r="F9" s="4">
        <v>1</v>
      </c>
      <c r="G9" s="4">
        <f t="shared" si="0"/>
        <v>0</v>
      </c>
    </row>
    <row r="10" spans="1:7" ht="16.8" x14ac:dyDescent="0.3">
      <c r="A10" s="3">
        <v>3.1</v>
      </c>
      <c r="B10" s="3" t="s">
        <v>74</v>
      </c>
      <c r="C10" s="3" t="s">
        <v>69</v>
      </c>
      <c r="D10" s="4">
        <v>4</v>
      </c>
      <c r="E10" s="4"/>
      <c r="F10" s="4"/>
      <c r="G10" s="4">
        <f t="shared" si="0"/>
        <v>4</v>
      </c>
    </row>
    <row r="11" spans="1:7" ht="16.8" x14ac:dyDescent="0.3">
      <c r="A11" s="3">
        <v>3.2</v>
      </c>
      <c r="B11" s="3" t="s">
        <v>74</v>
      </c>
      <c r="C11" s="3" t="s">
        <v>71</v>
      </c>
      <c r="D11" s="4">
        <v>1</v>
      </c>
      <c r="E11" s="4"/>
      <c r="F11" s="4"/>
      <c r="G11" s="4">
        <f t="shared" si="0"/>
        <v>1</v>
      </c>
    </row>
    <row r="12" spans="1:7" ht="16.8" x14ac:dyDescent="0.3">
      <c r="A12" s="3">
        <v>3.3</v>
      </c>
      <c r="B12" s="3" t="s">
        <v>74</v>
      </c>
      <c r="C12" s="3" t="s">
        <v>72</v>
      </c>
      <c r="D12" s="4">
        <v>1</v>
      </c>
      <c r="E12" s="4"/>
      <c r="F12" s="4"/>
      <c r="G12" s="4">
        <f t="shared" si="0"/>
        <v>1</v>
      </c>
    </row>
    <row r="13" spans="1:7" ht="33.6" x14ac:dyDescent="0.3">
      <c r="A13" s="3">
        <v>4.0999999999999996</v>
      </c>
      <c r="B13" s="5" t="s">
        <v>75</v>
      </c>
      <c r="C13" s="3" t="s">
        <v>76</v>
      </c>
      <c r="D13" s="4">
        <v>1</v>
      </c>
      <c r="E13" s="4"/>
      <c r="F13" s="4"/>
      <c r="G13" s="4">
        <f t="shared" si="0"/>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0EE94CCDFA4C88D8D33A29A81B8D" ma:contentTypeVersion="11" ma:contentTypeDescription="Create a new document." ma:contentTypeScope="" ma:versionID="98aef29cb8176f72c0e9e7cecfed2d21">
  <xsd:schema xmlns:xsd="http://www.w3.org/2001/XMLSchema" xmlns:xs="http://www.w3.org/2001/XMLSchema" xmlns:p="http://schemas.microsoft.com/office/2006/metadata/properties" xmlns:ns2="4297454b-9d9d-4311-9194-cdf6c01c0e73" targetNamespace="http://schemas.microsoft.com/office/2006/metadata/properties" ma:root="true" ma:fieldsID="a761e8550470d16bb342baae9d7e143c" ns2:_="">
    <xsd:import namespace="4297454b-9d9d-4311-9194-cdf6c01c0e7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97454b-9d9d-4311-9194-cdf6c01c0e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DB451C-98C7-48C7-8E93-A65B5B11F080}">
  <ds:schemaRefs>
    <ds:schemaRef ds:uri="http://schemas.microsoft.com/sharepoint/v3/contenttype/forms"/>
  </ds:schemaRefs>
</ds:datastoreItem>
</file>

<file path=customXml/itemProps2.xml><?xml version="1.0" encoding="utf-8"?>
<ds:datastoreItem xmlns:ds="http://schemas.openxmlformats.org/officeDocument/2006/customXml" ds:itemID="{53D404CD-4A7A-4823-9305-83F93016B69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C826124-4319-4658-8777-9804F28349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97454b-9d9d-4311-9194-cdf6c01c0e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Front page</vt:lpstr>
      <vt:lpstr>Section 1</vt:lpstr>
      <vt:lpstr>Section 2</vt:lpstr>
      <vt:lpstr>Section 3</vt:lpstr>
      <vt:lpstr>Graph production</vt:lpstr>
      <vt:lpstr>Production notes</vt:lpstr>
      <vt:lpstr>'Section 1'!Print_Area</vt:lpstr>
      <vt:lpstr>'Section 2'!Print_Area</vt:lpstr>
      <vt:lpstr>'Section 1'!Print_Titles</vt:lpstr>
      <vt:lpstr>'Section 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Nylk</dc:creator>
  <cp:keywords/>
  <dc:description/>
  <cp:lastModifiedBy>Emma Nylk</cp:lastModifiedBy>
  <cp:revision/>
  <cp:lastPrinted>2021-10-19T06:37:36Z</cp:lastPrinted>
  <dcterms:created xsi:type="dcterms:W3CDTF">2021-05-03T05:47:55Z</dcterms:created>
  <dcterms:modified xsi:type="dcterms:W3CDTF">2021-11-10T08:07:01Z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0x010100C4030EE94CCDFA4C88D8D33A29A81B8D</vt:lpwstr>
  </property>
</Properties>
</file>