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c0ba4a8366aeaf6c6cf.sharepoint.com/sites/UniversityofEdinburgh/Shared Documents/Data Lessons/Final versions/summarising datasets - Excel/"/>
    </mc:Choice>
  </mc:AlternateContent>
  <xr:revisionPtr revIDLastSave="0" documentId="8_{CC5A72E1-18FF-485D-A14E-CDDC5B85F804}" xr6:coauthVersionLast="47" xr6:coauthVersionMax="47" xr10:uidLastSave="{00000000-0000-0000-0000-000000000000}"/>
  <bookViews>
    <workbookView xWindow="-108" yWindow="-108" windowWidth="23256" windowHeight="12576" xr2:uid="{B34AA576-C390-48C1-A48B-712B9BAC66EC}"/>
  </bookViews>
  <sheets>
    <sheet name="Front page" sheetId="19" r:id="rId1"/>
    <sheet name="Section 1" sheetId="14" r:id="rId2"/>
    <sheet name="Section 2" sheetId="20" r:id="rId3"/>
    <sheet name="Section 3" sheetId="21" r:id="rId4"/>
    <sheet name="Graph production" sheetId="13" state="hidden" r:id="rId5"/>
    <sheet name="Production notes" sheetId="6" state="hidden" r:id="rId6"/>
  </sheets>
  <definedNames>
    <definedName name="_xlnm.Print_Area" localSheetId="1">'Section 1'!$A$1:$J$100</definedName>
    <definedName name="_xlnm.Print_Area" localSheetId="2">'Section 2'!$A$1:$J$105</definedName>
    <definedName name="_xlnm.Print_Titles" localSheetId="1">'Section 1'!$1:$5</definedName>
    <definedName name="_xlnm.Print_Titles" localSheetId="2">'Section 2'!$1:$5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14" i="21" l="1" a="1"/>
  <c r="D114" i="21" s="1"/>
  <c r="E114" i="21"/>
  <c r="E113" i="21"/>
  <c r="D113" i="21"/>
  <c r="C114" i="21"/>
  <c r="C113" i="21"/>
  <c r="G28" i="21"/>
  <c r="G29" i="21"/>
  <c r="G27" i="21"/>
  <c r="D88" i="20"/>
  <c r="D80" i="20"/>
  <c r="G59" i="20"/>
  <c r="G58" i="20"/>
  <c r="G37" i="20"/>
  <c r="G36" i="20"/>
  <c r="G35" i="20"/>
  <c r="D21" i="14"/>
  <c r="G5" i="6"/>
  <c r="G6" i="6"/>
  <c r="G7" i="6"/>
  <c r="G8" i="6"/>
  <c r="G9" i="6"/>
  <c r="G10" i="6"/>
  <c r="G11" i="6"/>
  <c r="G12" i="6"/>
  <c r="G13" i="6"/>
  <c r="G4" i="6"/>
</calcChain>
</file>

<file path=xl/metadata.xml><?xml version="1.0" encoding="utf-8"?>
<metadata xmlns="http://schemas.openxmlformats.org/spreadsheetml/2006/main" xmlns:xda="http://schemas.microsoft.com/office/spreadsheetml/2017/dynamicarray">
  <metadataTypes count="1">
    <metadataType name="XLDAPR" minSupportedVersion="120000" copy="1" pasteAll="1" pasteValues="1" merge="1" splitFirst="1" rowColShift="1" clearFormats="1" clearComments="1" assign="1" coerce="1" cellMeta="1"/>
  </metadataTypes>
  <futureMetadata name="XLDAPR" count="1">
    <bk>
      <extLst>
        <ext uri="{bdbb8cdc-fa1e-496e-a857-3c3f30c029c3}">
          <xda:dynamicArrayProperties fDynamic="1" fCollapsed="0"/>
        </ext>
      </extLst>
    </bk>
  </futureMetadata>
  <cellMetadata count="1">
    <bk>
      <rc t="1" v="0"/>
    </bk>
  </cellMetadata>
</metadata>
</file>

<file path=xl/sharedStrings.xml><?xml version="1.0" encoding="utf-8"?>
<sst xmlns="http://schemas.openxmlformats.org/spreadsheetml/2006/main" count="430" uniqueCount="255">
  <si>
    <t>Worksheet section</t>
  </si>
  <si>
    <t>Contents</t>
  </si>
  <si>
    <t>Section 1.1</t>
  </si>
  <si>
    <t>1)</t>
  </si>
  <si>
    <t>2)</t>
  </si>
  <si>
    <t>3)</t>
  </si>
  <si>
    <t>4)</t>
  </si>
  <si>
    <t>5)</t>
  </si>
  <si>
    <t>6)</t>
  </si>
  <si>
    <t>7)</t>
  </si>
  <si>
    <t>Date</t>
  </si>
  <si>
    <t>Section 2.1</t>
  </si>
  <si>
    <t>Section 2.2</t>
  </si>
  <si>
    <t>Section 2.3</t>
  </si>
  <si>
    <t>price</t>
  </si>
  <si>
    <t>Graph 1</t>
  </si>
  <si>
    <t>Note: All data made up to create nice graphs</t>
  </si>
  <si>
    <t>Show</t>
  </si>
  <si>
    <t>Attendance</t>
  </si>
  <si>
    <t>Musical</t>
  </si>
  <si>
    <t>Ballet</t>
  </si>
  <si>
    <t>Play</t>
  </si>
  <si>
    <t>Drama</t>
  </si>
  <si>
    <t>Graph 2</t>
  </si>
  <si>
    <t>Average price of chocolate bar by year</t>
  </si>
  <si>
    <t>Graph 3</t>
  </si>
  <si>
    <t>Max Temperature (in Celsius) by month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</si>
  <si>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</si>
  <si>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</si>
  <si>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</si>
  <si>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</si>
  <si>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</si>
  <si>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</si>
  <si>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</si>
  <si>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</si>
  <si>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</si>
  <si>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</si>
  <si>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</si>
  <si>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</si>
  <si>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Worksheet section ID</t>
  </si>
  <si>
    <t>Description</t>
  </si>
  <si>
    <t>Task-type</t>
  </si>
  <si>
    <t xml:space="preserve">Quantity </t>
  </si>
  <si>
    <t>Status</t>
  </si>
  <si>
    <t>Created</t>
  </si>
  <si>
    <t>Still to be built</t>
  </si>
  <si>
    <t>Qualitative vs. Quantitative</t>
  </si>
  <si>
    <t>Recall</t>
  </si>
  <si>
    <t>Draft</t>
  </si>
  <si>
    <t>Define</t>
  </si>
  <si>
    <t>Rephrase</t>
  </si>
  <si>
    <t>Discrete vs. Continuous</t>
  </si>
  <si>
    <t>Scales of measurement</t>
  </si>
  <si>
    <t>Overview - (needs a different name)</t>
  </si>
  <si>
    <t>Apply</t>
  </si>
  <si>
    <t>Scotland</t>
  </si>
  <si>
    <t>Canada</t>
  </si>
  <si>
    <t>Greece</t>
  </si>
  <si>
    <t>New Zealand</t>
  </si>
  <si>
    <t>population
_2000</t>
  </si>
  <si>
    <t>item</t>
  </si>
  <si>
    <t>8)</t>
  </si>
  <si>
    <t>9)</t>
  </si>
  <si>
    <t>Section 1.2</t>
  </si>
  <si>
    <t>country</t>
  </si>
  <si>
    <t>num_sold</t>
  </si>
  <si>
    <t>Section 3.1</t>
  </si>
  <si>
    <t>Section 3.2</t>
  </si>
  <si>
    <t>colour</t>
  </si>
  <si>
    <t>India</t>
  </si>
  <si>
    <t>Section 3.3</t>
  </si>
  <si>
    <t>Summarise</t>
  </si>
  <si>
    <t>Grouping</t>
  </si>
  <si>
    <t>More grouping</t>
  </si>
  <si>
    <t>1. Summarise</t>
  </si>
  <si>
    <t>Which calculation do you think has been used to summarise this dataset?</t>
  </si>
  <si>
    <t>book</t>
  </si>
  <si>
    <t>photo</t>
  </si>
  <si>
    <t>teddy bear</t>
  </si>
  <si>
    <t>???</t>
  </si>
  <si>
    <t>What are the benefits of summarising a dataset?</t>
  </si>
  <si>
    <t>Section 1.3</t>
  </si>
  <si>
    <t>summary</t>
  </si>
  <si>
    <t>Count</t>
  </si>
  <si>
    <t>Total</t>
  </si>
  <si>
    <t>Average</t>
  </si>
  <si>
    <t>This dataset shows the population sizes of these countries in the year 2000. 
Can you summarise this dataset by counting the rows, calculating the total and the average?</t>
  </si>
  <si>
    <t>planet</t>
  </si>
  <si>
    <t>size_km</t>
  </si>
  <si>
    <t>Mercury</t>
  </si>
  <si>
    <t>Venus</t>
  </si>
  <si>
    <t>Earth</t>
  </si>
  <si>
    <t>Mars</t>
  </si>
  <si>
    <t>Jupiter</t>
  </si>
  <si>
    <t>Saturn</t>
  </si>
  <si>
    <t>Uranus</t>
  </si>
  <si>
    <t>Neptune</t>
  </si>
  <si>
    <t xml:space="preserve">This dataset shows the estimated radii of the eight planets in our solar system. Summarise the dataset by calculating the maximum, minimum and average size of the planets. </t>
  </si>
  <si>
    <t>Maximum</t>
  </si>
  <si>
    <t>Minimum</t>
  </si>
  <si>
    <t>animal</t>
  </si>
  <si>
    <t>length_m</t>
  </si>
  <si>
    <t>Blue whale</t>
  </si>
  <si>
    <t>Fin whale</t>
  </si>
  <si>
    <t>Asian elephant</t>
  </si>
  <si>
    <t>Giraffe</t>
  </si>
  <si>
    <t>Hippopotamus</t>
  </si>
  <si>
    <t>Peregrine falcon</t>
  </si>
  <si>
    <t>Golden eagle</t>
  </si>
  <si>
    <t>speed_km/h</t>
  </si>
  <si>
    <t>Rock dove</t>
  </si>
  <si>
    <t>Cheetah</t>
  </si>
  <si>
    <t>Swordfish</t>
  </si>
  <si>
    <t>Ostrich</t>
  </si>
  <si>
    <t>Lion</t>
  </si>
  <si>
    <t>Summarise this dataset to find the maximum, minimum and average length of these animals in metres.</t>
  </si>
  <si>
    <t>2. Group</t>
  </si>
  <si>
    <t>What</t>
  </si>
  <si>
    <t xml:space="preserve">What do you </t>
  </si>
  <si>
    <t>from the data?</t>
  </si>
  <si>
    <t>do I need to group my data by?</t>
  </si>
  <si>
    <t>What data do I have?</t>
  </si>
  <si>
    <t>type</t>
  </si>
  <si>
    <t>terrestrial</t>
  </si>
  <si>
    <t>gas giant</t>
  </si>
  <si>
    <t>ice giant</t>
  </si>
  <si>
    <t>average_size_km</t>
  </si>
  <si>
    <t>criteria</t>
  </si>
  <si>
    <t>mountain</t>
  </si>
  <si>
    <t>location</t>
  </si>
  <si>
    <t>Everest</t>
  </si>
  <si>
    <t>range</t>
  </si>
  <si>
    <t>height_m</t>
  </si>
  <si>
    <t>Himalaya</t>
  </si>
  <si>
    <t>K2</t>
  </si>
  <si>
    <t>Baltoro</t>
  </si>
  <si>
    <t>Nanaga Parbat</t>
  </si>
  <si>
    <t>Broad Peak</t>
  </si>
  <si>
    <t>Changtse</t>
  </si>
  <si>
    <t>number_mountains</t>
  </si>
  <si>
    <t>Data: names of mountains, range and their height</t>
  </si>
  <si>
    <t xml:space="preserve">Grouped by range then </t>
  </si>
  <si>
    <t>calculated</t>
  </si>
  <si>
    <t>I need to know the number of mountains grouped by</t>
  </si>
  <si>
    <t>Use the COUNTIF function to summarise this dataset.</t>
  </si>
  <si>
    <t>fruit</t>
  </si>
  <si>
    <t>apple</t>
  </si>
  <si>
    <t>banana</t>
  </si>
  <si>
    <t>red</t>
  </si>
  <si>
    <t>yellow</t>
  </si>
  <si>
    <t>grapes</t>
  </si>
  <si>
    <t>lemon</t>
  </si>
  <si>
    <t>strawberry</t>
  </si>
  <si>
    <t>cherry</t>
  </si>
  <si>
    <t>fruit_colour</t>
  </si>
  <si>
    <t>count</t>
  </si>
  <si>
    <t>Price_increase</t>
  </si>
  <si>
    <t>amount</t>
  </si>
  <si>
    <t>amount_increased</t>
  </si>
  <si>
    <t>phone</t>
  </si>
  <si>
    <t>table</t>
  </si>
  <si>
    <t>chair</t>
  </si>
  <si>
    <t>sofa</t>
  </si>
  <si>
    <t>Bass</t>
  </si>
  <si>
    <t>Cod</t>
  </si>
  <si>
    <t>Hake</t>
  </si>
  <si>
    <t>Trout</t>
  </si>
  <si>
    <t xml:space="preserve">river </t>
  </si>
  <si>
    <t>Sparling</t>
  </si>
  <si>
    <t>sea</t>
  </si>
  <si>
    <t>fish_type</t>
  </si>
  <si>
    <t>fish_location</t>
  </si>
  <si>
    <t>=$A$2+$A$3</t>
  </si>
  <si>
    <t>In the formula below, dollar signs have been included before the cell column and cell row. Is this type of cell reference absolute or relative?</t>
  </si>
  <si>
    <t>Use the COUNTIF formula to group and summarise this dataset. Make sure you use dollar signs ($) when needed.</t>
  </si>
  <si>
    <t>3. More grouping</t>
  </si>
  <si>
    <t>=sumifs(sum_range, range, criteria)</t>
  </si>
  <si>
    <t>sum_range</t>
  </si>
  <si>
    <t>you want to look</t>
  </si>
  <si>
    <t>you are looking for</t>
  </si>
  <si>
    <t xml:space="preserve">what you want to </t>
  </si>
  <si>
    <t>Can you think of any other formulas you can use to group and then summarise data by?</t>
  </si>
  <si>
    <t>Fill in the gaps in these statements that explain to show how the SUMIFS formula works.</t>
  </si>
  <si>
    <t>Which formula do you think has been used to group then summarise this dataset?</t>
  </si>
  <si>
    <t>max_size_km</t>
  </si>
  <si>
    <t>min_size_km</t>
  </si>
  <si>
    <t>Using the MINIFS formula, calculate the minimum size of the planets grouped by type. Remember to include the dollar signs ($) in your formulas when you need them.</t>
  </si>
  <si>
    <t>continent</t>
  </si>
  <si>
    <t>size_km_2</t>
  </si>
  <si>
    <t>China</t>
  </si>
  <si>
    <t>United States</t>
  </si>
  <si>
    <t>Brazil</t>
  </si>
  <si>
    <t>Australia</t>
  </si>
  <si>
    <t>Argentina</t>
  </si>
  <si>
    <t>Kazakhstan</t>
  </si>
  <si>
    <t>Asia</t>
  </si>
  <si>
    <t>America</t>
  </si>
  <si>
    <t>max_size_km_2</t>
  </si>
  <si>
    <t>min_size_km_2</t>
  </si>
  <si>
    <t>average_size_km_2</t>
  </si>
  <si>
    <t>Summarise this dataset to calculate the count, max, minimum and average country size grouped by continent.</t>
  </si>
  <si>
    <t>pupil_name</t>
  </si>
  <si>
    <t>test</t>
  </si>
  <si>
    <t>score</t>
  </si>
  <si>
    <t>Maths</t>
  </si>
  <si>
    <t>Science</t>
  </si>
  <si>
    <t>History</t>
  </si>
  <si>
    <t>Donald Smith</t>
  </si>
  <si>
    <t xml:space="preserve">Effie Innes </t>
  </si>
  <si>
    <t>Ninian Gregor</t>
  </si>
  <si>
    <t>Alister Torquil</t>
  </si>
  <si>
    <t>Athol Rabbie</t>
  </si>
  <si>
    <t>Isobel Fairy</t>
  </si>
  <si>
    <t>David Hamish</t>
  </si>
  <si>
    <t>Sheena Morna</t>
  </si>
  <si>
    <t>Christy Lachie</t>
  </si>
  <si>
    <t>Calculate the number of tests, average, maximum and minimum test scores by subject.</t>
  </si>
  <si>
    <t>subject</t>
  </si>
  <si>
    <t>max_score</t>
  </si>
  <si>
    <t>min_score</t>
  </si>
  <si>
    <t>average_score</t>
  </si>
  <si>
    <t>number_tests</t>
  </si>
  <si>
    <t>Section 3.4</t>
  </si>
  <si>
    <t>hair brush</t>
  </si>
  <si>
    <t>shampoo</t>
  </si>
  <si>
    <t>straighteners</t>
  </si>
  <si>
    <t>hair clippers</t>
  </si>
  <si>
    <t>hair gel</t>
  </si>
  <si>
    <t>hair dye</t>
  </si>
  <si>
    <t>online</t>
  </si>
  <si>
    <t>shop</t>
  </si>
  <si>
    <t>hair dryer</t>
  </si>
  <si>
    <t>max_sold</t>
  </si>
  <si>
    <t>min_sold</t>
  </si>
  <si>
    <t>average_sold</t>
  </si>
  <si>
    <t>onlines</t>
  </si>
  <si>
    <t>shoop</t>
  </si>
  <si>
    <t>song</t>
  </si>
  <si>
    <t>artist</t>
  </si>
  <si>
    <t>Now, summarise your songs grouped by artist.</t>
  </si>
  <si>
    <t>max_length</t>
  </si>
  <si>
    <t>min_length</t>
  </si>
  <si>
    <t>average_length</t>
  </si>
  <si>
    <t>length_min_secs</t>
  </si>
  <si>
    <t>Summarise this dataset to find the number of rows (count), maximum, minimum and average speed of these animals.</t>
  </si>
  <si>
    <t>True or False? - "Grouping splits a dataset into sets of columns based on some criteria."</t>
  </si>
  <si>
    <t>The questions below can help you when grouping data. Can you fill in the gaps?</t>
  </si>
  <si>
    <t>What criteria do you think has been used to group this dataset to calculate the average size of these planets?</t>
  </si>
  <si>
    <t>Please can you state at least one type of formula that is commonly used to summarise a dataset?</t>
  </si>
  <si>
    <t>Add the dollar sign ($) to the formula in cell D80 so that it shows $B$80+$C$80</t>
  </si>
  <si>
    <t xml:space="preserve">The items in the dataset all need to be increased in price by 10%. 
Starting with the formula in cell D88, add dollar sign ($) to the formula so cell C88 becomes an absolute cell reference, 
then copy and paste the changed formula into cells D89 to D91. </t>
  </si>
  <si>
    <t>List the name, the artist and length of some of your favourite songs. You need at least 3 different artists and 10 songs.</t>
  </si>
  <si>
    <t xml:space="preserve">Summarising datasets in Excel </t>
  </si>
  <si>
    <t xml:space="preserve">Fill in the gaps in these questions so that it matches the summary performed on the dataset below. </t>
  </si>
  <si>
    <t>Fix the information in the 3 shaded boxes so that the summary dataset shows the correct information.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</si>
</sst>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£&quot;#,##0;[Red]\-&quot;£&quot;#,##0"/>
    <numFmt numFmtId="43" formatCode="_-* #,##0.00_-;\-* #,##0.00_-;_-* &quot;-&quot;??_-;_-@_-"/>
    <numFmt numFmtId="164" formatCode="#,\K"/>
    <numFmt numFmtId="165" formatCode="_-[$£-809]* #,##0.00_-;\-[$£-809]* #,##0.00_-;_-[$£-809]* &quot;-&quot;??_-;_-@_-"/>
    <numFmt numFmtId="166" formatCode="_-* #,##0_-;\-* #,##0_-;_-* &quot;-&quot;??_-;_-@_-"/>
    <numFmt numFmtId="167" formatCode="&quot;£&quot;#,##0.00"/>
    <numFmt numFmtId="168" formatCode="[$-F400]h:mm:ss\ AM/PM"/>
  </numFmts>
  <fonts count="22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172B4D"/>
      <name val="Segoe UI"/>
      <family val="2"/>
    </font>
    <font>
      <b/>
      <sz val="11"/>
      <color rgb="FF172B4D"/>
      <name val="Segoe UI"/>
      <family val="2"/>
    </font>
    <font>
      <sz val="11"/>
      <color rgb="FFFF5630"/>
      <name val="Segoe UI"/>
      <family val="2"/>
    </font>
    <font>
      <b/>
      <sz val="16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4"/>
      <name val="Calibri"/>
      <family val="2"/>
      <scheme val="minor"/>
    </font>
    <font>
      <sz val="12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4F5F7"/>
        <bgColor indexed="64"/>
      </patternFill>
    </fill>
    <fill>
      <patternFill patternType="solid">
        <fgColor rgb="FF6A9CA1"/>
        <bgColor indexed="64"/>
      </patternFill>
    </fill>
    <fill>
      <patternFill patternType="solid">
        <fgColor rgb="FFEAC036"/>
        <bgColor indexed="64"/>
      </patternFill>
    </fill>
    <fill>
      <patternFill patternType="solid">
        <fgColor theme="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 tint="-0.249977111117893"/>
      </right>
      <top style="thin">
        <color theme="0" tint="-0.249977111117893"/>
      </top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indexed="64"/>
      </bottom>
      <diagonal/>
    </border>
    <border>
      <left style="thin">
        <color theme="0" tint="-0.249977111117893"/>
      </left>
      <right style="thin">
        <color indexed="64"/>
      </right>
      <top style="thin">
        <color theme="0" tint="-0.249977111117893"/>
      </top>
      <bottom style="thin">
        <color indexed="64"/>
      </bottom>
      <diagonal/>
    </border>
    <border>
      <left style="mediumDashed">
        <color rgb="FF6A9CA1"/>
      </left>
      <right/>
      <top style="mediumDashed">
        <color rgb="FF6A9CA1"/>
      </top>
      <bottom style="mediumDashed">
        <color rgb="FF6A9CA1"/>
      </bottom>
      <diagonal/>
    </border>
    <border>
      <left/>
      <right/>
      <top style="mediumDashed">
        <color rgb="FF6A9CA1"/>
      </top>
      <bottom style="mediumDashed">
        <color rgb="FF6A9CA1"/>
      </bottom>
      <diagonal/>
    </border>
    <border>
      <left/>
      <right style="mediumDashed">
        <color rgb="FF6A9CA1"/>
      </right>
      <top style="mediumDashed">
        <color rgb="FF6A9CA1"/>
      </top>
      <bottom style="mediumDashed">
        <color rgb="FF6A9CA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249977111117893"/>
      </right>
      <top style="thin">
        <color indexed="64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indexed="64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indexed="64"/>
      </right>
      <top style="thin">
        <color indexed="64"/>
      </top>
      <bottom style="thin">
        <color theme="0" tint="-0.249977111117893"/>
      </bottom>
      <diagonal/>
    </border>
    <border>
      <left style="thin">
        <color indexed="64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indexed="64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5" fillId="0" borderId="0" applyFont="0" applyFill="0" applyBorder="0" applyAlignment="0" applyProtection="0"/>
    <xf numFmtId="9" fontId="15" fillId="0" borderId="0" applyFont="0" applyFill="0" applyBorder="0" applyAlignment="0" applyProtection="0"/>
  </cellStyleXfs>
  <cellXfs count="128">
    <xf numFmtId="0" fontId="0" fillId="0" borderId="0" xfId="0"/>
    <xf numFmtId="0" fontId="0" fillId="2" borderId="0" xfId="0" applyFill="1"/>
    <xf numFmtId="0" fontId="4" fillId="4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0" fillId="5" borderId="0" xfId="0" applyFill="1"/>
    <xf numFmtId="0" fontId="7" fillId="0" borderId="0" xfId="0" applyFont="1" applyAlignment="1">
      <alignment vertical="center"/>
    </xf>
    <xf numFmtId="0" fontId="0" fillId="2" borderId="0" xfId="0" applyFill="1" applyBorder="1"/>
    <xf numFmtId="0" fontId="9" fillId="2" borderId="0" xfId="0" applyFont="1" applyFill="1" applyAlignment="1">
      <alignment horizontal="right"/>
    </xf>
    <xf numFmtId="0" fontId="2" fillId="2" borderId="0" xfId="0" applyFont="1" applyFill="1" applyBorder="1"/>
    <xf numFmtId="0" fontId="2" fillId="2" borderId="0" xfId="0" applyFont="1" applyFill="1" applyBorder="1" applyAlignment="1"/>
    <xf numFmtId="164" fontId="0" fillId="0" borderId="0" xfId="0" applyNumberFormat="1"/>
    <xf numFmtId="165" fontId="0" fillId="0" borderId="0" xfId="0" applyNumberFormat="1"/>
    <xf numFmtId="0" fontId="2" fillId="0" borderId="0" xfId="0" applyFont="1"/>
    <xf numFmtId="0" fontId="8" fillId="2" borderId="7" xfId="0" applyFont="1" applyFill="1" applyBorder="1"/>
    <xf numFmtId="0" fontId="10" fillId="2" borderId="8" xfId="0" applyFont="1" applyFill="1" applyBorder="1" applyAlignment="1"/>
    <xf numFmtId="0" fontId="10" fillId="2" borderId="9" xfId="0" applyFont="1" applyFill="1" applyBorder="1" applyAlignment="1"/>
    <xf numFmtId="0" fontId="9" fillId="2" borderId="0" xfId="0" applyFont="1" applyFill="1" applyAlignment="1">
      <alignment vertical="top"/>
    </xf>
    <xf numFmtId="0" fontId="16" fillId="2" borderId="0" xfId="0" applyFont="1" applyFill="1"/>
    <xf numFmtId="0" fontId="18" fillId="2" borderId="0" xfId="0" applyFont="1" applyFill="1"/>
    <xf numFmtId="0" fontId="14" fillId="2" borderId="0" xfId="0" applyFont="1" applyFill="1" applyAlignment="1">
      <alignment horizontal="left" vertical="top" wrapText="1"/>
    </xf>
    <xf numFmtId="0" fontId="17" fillId="2" borderId="8" xfId="0" applyFont="1" applyFill="1" applyBorder="1" applyAlignment="1"/>
    <xf numFmtId="0" fontId="8" fillId="2" borderId="0" xfId="0" applyFont="1" applyFill="1" applyAlignment="1">
      <alignment vertical="top"/>
    </xf>
    <xf numFmtId="0" fontId="19" fillId="2" borderId="1" xfId="0" applyFont="1" applyFill="1" applyBorder="1"/>
    <xf numFmtId="0" fontId="19" fillId="2" borderId="0" xfId="0" applyFont="1" applyFill="1" applyBorder="1" applyAlignment="1"/>
    <xf numFmtId="0" fontId="6" fillId="2" borderId="0" xfId="0" applyFont="1" applyFill="1" applyAlignment="1">
      <alignment horizontal="left" vertical="top"/>
    </xf>
    <xf numFmtId="0" fontId="1" fillId="2" borderId="0" xfId="0" applyFont="1" applyFill="1"/>
    <xf numFmtId="0" fontId="9" fillId="2" borderId="0" xfId="0" applyFont="1" applyFill="1" applyAlignment="1">
      <alignment horizontal="left"/>
    </xf>
    <xf numFmtId="0" fontId="16" fillId="2" borderId="0" xfId="0" applyFont="1" applyFill="1" applyBorder="1" applyAlignment="1"/>
    <xf numFmtId="0" fontId="17" fillId="2" borderId="0" xfId="0" applyFont="1" applyFill="1" applyBorder="1" applyAlignment="1"/>
    <xf numFmtId="166" fontId="19" fillId="2" borderId="1" xfId="1" applyNumberFormat="1" applyFont="1" applyFill="1" applyBorder="1"/>
    <xf numFmtId="166" fontId="19" fillId="7" borderId="1" xfId="1" applyNumberFormat="1" applyFont="1" applyFill="1" applyBorder="1"/>
    <xf numFmtId="0" fontId="19" fillId="2" borderId="0" xfId="0" applyFont="1" applyFill="1" applyBorder="1"/>
    <xf numFmtId="0" fontId="10" fillId="6" borderId="1" xfId="0" applyFont="1" applyFill="1" applyBorder="1" applyAlignment="1">
      <alignment horizontal="center" wrapText="1"/>
    </xf>
    <xf numFmtId="9" fontId="19" fillId="7" borderId="1" xfId="2" applyFont="1" applyFill="1" applyBorder="1"/>
    <xf numFmtId="0" fontId="6" fillId="2" borderId="0" xfId="0" applyFont="1" applyFill="1" applyAlignment="1">
      <alignment horizontal="left" vertical="top"/>
    </xf>
    <xf numFmtId="0" fontId="10" fillId="6" borderId="1" xfId="0" applyFont="1" applyFill="1" applyBorder="1" applyAlignment="1">
      <alignment horizontal="center" wrapText="1"/>
    </xf>
    <xf numFmtId="0" fontId="7" fillId="2" borderId="0" xfId="0" applyFont="1" applyFill="1" applyAlignment="1">
      <alignment horizontal="left" vertical="top" wrapText="1"/>
    </xf>
    <xf numFmtId="0" fontId="21" fillId="2" borderId="0" xfId="0" applyFont="1" applyFill="1"/>
    <xf numFmtId="0" fontId="20" fillId="2" borderId="0" xfId="0" quotePrefix="1" applyFont="1" applyFill="1" applyBorder="1" applyAlignment="1">
      <alignment horizontal="left"/>
    </xf>
    <xf numFmtId="0" fontId="7" fillId="2" borderId="0" xfId="0" applyFont="1" applyFill="1" applyAlignment="1">
      <alignment vertical="top" wrapText="1"/>
    </xf>
    <xf numFmtId="0" fontId="7" fillId="7" borderId="17" xfId="0" applyFont="1" applyFill="1" applyBorder="1" applyAlignment="1">
      <alignment horizontal="left" vertical="top" wrapText="1"/>
    </xf>
    <xf numFmtId="0" fontId="7" fillId="2" borderId="0" xfId="0" applyFont="1" applyFill="1" applyAlignment="1">
      <alignment horizontal="left" vertical="top" wrapText="1"/>
    </xf>
    <xf numFmtId="0" fontId="14" fillId="2" borderId="0" xfId="0" applyFont="1" applyFill="1" applyAlignment="1">
      <alignment horizontal="left" vertical="top" wrapText="1"/>
    </xf>
    <xf numFmtId="0" fontId="9" fillId="2" borderId="0" xfId="0" applyFont="1" applyFill="1" applyAlignment="1">
      <alignment horizontal="left" vertical="top"/>
    </xf>
    <xf numFmtId="0" fontId="0" fillId="2" borderId="0" xfId="0" applyFill="1" applyAlignment="1">
      <alignment vertical="top"/>
    </xf>
    <xf numFmtId="0" fontId="10" fillId="6" borderId="1" xfId="0" applyFont="1" applyFill="1" applyBorder="1" applyAlignment="1">
      <alignment horizontal="center" vertical="top" wrapText="1"/>
    </xf>
    <xf numFmtId="0" fontId="0" fillId="2" borderId="1" xfId="0" applyFill="1" applyBorder="1"/>
    <xf numFmtId="0" fontId="0" fillId="7" borderId="1" xfId="0" applyFill="1" applyBorder="1"/>
    <xf numFmtId="0" fontId="19" fillId="2" borderId="25" xfId="0" applyFont="1" applyFill="1" applyBorder="1"/>
    <xf numFmtId="166" fontId="19" fillId="2" borderId="0" xfId="1" applyNumberFormat="1" applyFont="1" applyFill="1" applyBorder="1"/>
    <xf numFmtId="0" fontId="1" fillId="7" borderId="17" xfId="0" applyFont="1" applyFill="1" applyBorder="1"/>
    <xf numFmtId="0" fontId="0" fillId="2" borderId="1" xfId="0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6" fontId="0" fillId="2" borderId="1" xfId="0" applyNumberFormat="1" applyFill="1" applyBorder="1"/>
    <xf numFmtId="9" fontId="0" fillId="2" borderId="1" xfId="0" applyNumberFormat="1" applyFill="1" applyBorder="1"/>
    <xf numFmtId="6" fontId="0" fillId="7" borderId="1" xfId="0" applyNumberFormat="1" applyFill="1" applyBorder="1"/>
    <xf numFmtId="0" fontId="2" fillId="2" borderId="0" xfId="0" applyFont="1" applyFill="1"/>
    <xf numFmtId="6" fontId="0" fillId="2" borderId="2" xfId="0" applyNumberFormat="1" applyFill="1" applyBorder="1"/>
    <xf numFmtId="0" fontId="2" fillId="6" borderId="25" xfId="0" applyFont="1" applyFill="1" applyBorder="1" applyAlignment="1">
      <alignment horizontal="center"/>
    </xf>
    <xf numFmtId="6" fontId="0" fillId="7" borderId="26" xfId="0" applyNumberFormat="1" applyFill="1" applyBorder="1"/>
    <xf numFmtId="0" fontId="19" fillId="2" borderId="1" xfId="0" quotePrefix="1" applyFont="1" applyFill="1" applyBorder="1" applyAlignment="1"/>
    <xf numFmtId="0" fontId="9" fillId="2" borderId="0" xfId="0" applyFont="1" applyFill="1" applyAlignment="1">
      <alignment horizontal="right" vertical="top"/>
    </xf>
    <xf numFmtId="0" fontId="21" fillId="2" borderId="0" xfId="0" quotePrefix="1" applyFont="1" applyFill="1"/>
    <xf numFmtId="0" fontId="1" fillId="7" borderId="10" xfId="0" applyFont="1" applyFill="1" applyBorder="1"/>
    <xf numFmtId="0" fontId="19" fillId="7" borderId="1" xfId="0" applyFont="1" applyFill="1" applyBorder="1"/>
    <xf numFmtId="9" fontId="19" fillId="2" borderId="1" xfId="2" applyFont="1" applyFill="1" applyBorder="1"/>
    <xf numFmtId="0" fontId="19" fillId="2" borderId="1" xfId="2" applyNumberFormat="1" applyFont="1" applyFill="1" applyBorder="1"/>
    <xf numFmtId="0" fontId="19" fillId="2" borderId="2" xfId="0" applyFont="1" applyFill="1" applyBorder="1"/>
    <xf numFmtId="0" fontId="19" fillId="2" borderId="3" xfId="2" applyNumberFormat="1" applyFont="1" applyFill="1" applyBorder="1"/>
    <xf numFmtId="0" fontId="19" fillId="2" borderId="26" xfId="0" applyFont="1" applyFill="1" applyBorder="1"/>
    <xf numFmtId="0" fontId="19" fillId="7" borderId="27" xfId="0" applyFont="1" applyFill="1" applyBorder="1"/>
    <xf numFmtId="0" fontId="19" fillId="7" borderId="27" xfId="2" applyNumberFormat="1" applyFont="1" applyFill="1" applyBorder="1"/>
    <xf numFmtId="0" fontId="19" fillId="2" borderId="25" xfId="2" applyNumberFormat="1" applyFont="1" applyFill="1" applyBorder="1"/>
    <xf numFmtId="0" fontId="19" fillId="2" borderId="2" xfId="2" applyNumberFormat="1" applyFont="1" applyFill="1" applyBorder="1"/>
    <xf numFmtId="0" fontId="0" fillId="7" borderId="1" xfId="0" applyFill="1" applyBorder="1" applyAlignment="1"/>
    <xf numFmtId="168" fontId="0" fillId="7" borderId="1" xfId="0" applyNumberFormat="1" applyFill="1" applyBorder="1"/>
    <xf numFmtId="168" fontId="19" fillId="7" borderId="1" xfId="2" applyNumberFormat="1" applyFont="1" applyFill="1" applyBorder="1"/>
    <xf numFmtId="0" fontId="7" fillId="2" borderId="0" xfId="0" applyFont="1" applyFill="1" applyBorder="1" applyAlignment="1">
      <alignment horizontal="left" vertical="top" wrapText="1"/>
    </xf>
    <xf numFmtId="6" fontId="0" fillId="7" borderId="27" xfId="0" applyNumberFormat="1" applyFill="1" applyBorder="1"/>
    <xf numFmtId="0" fontId="0" fillId="2" borderId="0" xfId="0" quotePrefix="1" applyFill="1"/>
    <xf numFmtId="0" fontId="14" fillId="2" borderId="0" xfId="0" applyFont="1" applyFill="1"/>
    <xf numFmtId="0" fontId="0" fillId="0" borderId="16" xfId="0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0" fillId="0" borderId="13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7" fillId="3" borderId="19" xfId="0" applyFont="1" applyFill="1" applyBorder="1" applyAlignment="1">
      <alignment horizontal="center" vertical="center" wrapText="1"/>
    </xf>
    <xf numFmtId="0" fontId="7" fillId="3" borderId="20" xfId="0" applyFont="1" applyFill="1" applyBorder="1" applyAlignment="1">
      <alignment horizontal="center" vertical="center" wrapText="1"/>
    </xf>
    <xf numFmtId="0" fontId="7" fillId="3" borderId="21" xfId="0" applyFont="1" applyFill="1" applyBorder="1" applyAlignment="1">
      <alignment horizontal="center" vertical="center" wrapText="1"/>
    </xf>
    <xf numFmtId="0" fontId="13" fillId="6" borderId="2" xfId="0" applyFont="1" applyFill="1" applyBorder="1" applyAlignment="1">
      <alignment horizontal="center" vertical="center" wrapText="1"/>
    </xf>
    <xf numFmtId="0" fontId="13" fillId="6" borderId="10" xfId="0" applyFont="1" applyFill="1" applyBorder="1" applyAlignment="1">
      <alignment horizontal="center" vertical="center" wrapText="1"/>
    </xf>
    <xf numFmtId="0" fontId="13" fillId="6" borderId="3" xfId="0" applyFont="1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7" fillId="3" borderId="22" xfId="0" applyFont="1" applyFill="1" applyBorder="1" applyAlignment="1">
      <alignment horizontal="center" vertical="center" wrapText="1"/>
    </xf>
    <xf numFmtId="0" fontId="7" fillId="3" borderId="23" xfId="0" applyFont="1" applyFill="1" applyBorder="1" applyAlignment="1">
      <alignment horizontal="center" vertical="center" wrapText="1"/>
    </xf>
    <xf numFmtId="0" fontId="7" fillId="3" borderId="24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left" vertical="top"/>
    </xf>
    <xf numFmtId="0" fontId="7" fillId="7" borderId="13" xfId="0" applyFont="1" applyFill="1" applyBorder="1" applyAlignment="1">
      <alignment horizontal="left" vertical="top" wrapText="1"/>
    </xf>
    <xf numFmtId="0" fontId="7" fillId="7" borderId="15" xfId="0" applyFont="1" applyFill="1" applyBorder="1" applyAlignment="1">
      <alignment horizontal="left" vertical="top" wrapText="1"/>
    </xf>
    <xf numFmtId="0" fontId="7" fillId="7" borderId="14" xfId="0" applyFont="1" applyFill="1" applyBorder="1" applyAlignment="1">
      <alignment horizontal="left" vertical="top" wrapText="1"/>
    </xf>
    <xf numFmtId="0" fontId="7" fillId="7" borderId="11" xfId="0" applyFont="1" applyFill="1" applyBorder="1" applyAlignment="1">
      <alignment horizontal="left" vertical="top" wrapText="1"/>
    </xf>
    <xf numFmtId="0" fontId="7" fillId="7" borderId="0" xfId="0" applyFont="1" applyFill="1" applyBorder="1" applyAlignment="1">
      <alignment horizontal="left" vertical="top" wrapText="1"/>
    </xf>
    <xf numFmtId="0" fontId="7" fillId="7" borderId="12" xfId="0" applyFont="1" applyFill="1" applyBorder="1" applyAlignment="1">
      <alignment horizontal="left" vertical="top" wrapText="1"/>
    </xf>
    <xf numFmtId="0" fontId="7" fillId="7" borderId="16" xfId="0" applyFont="1" applyFill="1" applyBorder="1" applyAlignment="1">
      <alignment horizontal="left" vertical="top" wrapText="1"/>
    </xf>
    <xf numFmtId="0" fontId="7" fillId="7" borderId="17" xfId="0" applyFont="1" applyFill="1" applyBorder="1" applyAlignment="1">
      <alignment horizontal="left" vertical="top" wrapText="1"/>
    </xf>
    <xf numFmtId="0" fontId="7" fillId="7" borderId="18" xfId="0" applyFont="1" applyFill="1" applyBorder="1" applyAlignment="1">
      <alignment horizontal="left" vertical="top" wrapText="1"/>
    </xf>
    <xf numFmtId="0" fontId="9" fillId="2" borderId="2" xfId="0" applyFont="1" applyFill="1" applyBorder="1" applyAlignment="1">
      <alignment horizontal="center" vertical="top" wrapText="1"/>
    </xf>
    <xf numFmtId="0" fontId="9" fillId="2" borderId="3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center" vertical="top" wrapText="1"/>
    </xf>
    <xf numFmtId="167" fontId="1" fillId="2" borderId="2" xfId="0" applyNumberFormat="1" applyFont="1" applyFill="1" applyBorder="1" applyAlignment="1">
      <alignment horizontal="right" vertical="top" wrapText="1"/>
    </xf>
    <xf numFmtId="167" fontId="1" fillId="2" borderId="3" xfId="0" applyNumberFormat="1" applyFont="1" applyFill="1" applyBorder="1" applyAlignment="1">
      <alignment horizontal="right" vertical="top" wrapText="1"/>
    </xf>
    <xf numFmtId="0" fontId="7" fillId="0" borderId="0" xfId="0" applyFont="1" applyAlignment="1">
      <alignment horizontal="left" vertical="top" wrapText="1"/>
    </xf>
    <xf numFmtId="167" fontId="9" fillId="2" borderId="2" xfId="0" applyNumberFormat="1" applyFont="1" applyFill="1" applyBorder="1" applyAlignment="1">
      <alignment horizontal="right" vertical="top" wrapText="1"/>
    </xf>
    <xf numFmtId="167" fontId="9" fillId="2" borderId="3" xfId="0" applyNumberFormat="1" applyFont="1" applyFill="1" applyBorder="1" applyAlignment="1">
      <alignment horizontal="right" vertical="top" wrapText="1"/>
    </xf>
    <xf numFmtId="0" fontId="7" fillId="2" borderId="0" xfId="0" applyFont="1" applyFill="1" applyAlignment="1">
      <alignment horizontal="left" vertical="top" wrapText="1"/>
    </xf>
    <xf numFmtId="0" fontId="14" fillId="2" borderId="0" xfId="0" applyFont="1" applyFill="1" applyAlignment="1">
      <alignment horizontal="left" vertical="top" wrapText="1"/>
    </xf>
    <xf numFmtId="0" fontId="7" fillId="2" borderId="0" xfId="0" applyFont="1" applyFill="1" applyAlignment="1">
      <alignment horizontal="left" wrapText="1"/>
    </xf>
    <xf numFmtId="0" fontId="7" fillId="2" borderId="0" xfId="0" applyFont="1" applyFill="1" applyAlignment="1">
      <alignment horizontal="center" vertical="center" wrapText="1"/>
    </xf>
    <xf numFmtId="0" fontId="0" fillId="7" borderId="1" xfId="0" applyFill="1" applyBorder="1" applyAlignment="1">
      <alignment horizontal="left"/>
    </xf>
    <xf numFmtId="0" fontId="7" fillId="7" borderId="13" xfId="0" quotePrefix="1" applyFont="1" applyFill="1" applyBorder="1" applyAlignment="1">
      <alignment horizontal="left" vertical="top" wrapText="1"/>
    </xf>
    <xf numFmtId="0" fontId="2" fillId="6" borderId="1" xfId="0" applyFont="1" applyFill="1" applyBorder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EAC036"/>
      <color rgb="FFCE673B"/>
      <color rgb="FF6A9CA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eetMetadata" Target="metadata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178309</xdr:colOff>
      <xdr:row>9</xdr:row>
      <xdr:rowOff>134570</xdr:rowOff>
    </xdr:from>
    <xdr:to>
      <xdr:col>1</xdr:col>
      <xdr:colOff>723900</xdr:colOff>
      <xdr:row>13</xdr:row>
      <xdr:rowOff>63551</xdr:rowOff>
    </xdr:to>
    <xdr:pic>
      <xdr:nvPicPr>
        <xdr:cNvPr id="8" name="Picture 7" descr="Effini logo">
          <a:extLst>
            <a:ext uri="{FF2B5EF4-FFF2-40B4-BE49-F238E27FC236}">
              <a16:creationId xmlns:a16="http://schemas.microsoft.com/office/drawing/2014/main" id="{CF603A2A-591B-4D87-B61B-A45F8DAF2D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8309" y="1780490"/>
          <a:ext cx="797051" cy="6605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450653</xdr:colOff>
      <xdr:row>9</xdr:row>
      <xdr:rowOff>134570</xdr:rowOff>
    </xdr:from>
    <xdr:to>
      <xdr:col>4</xdr:col>
      <xdr:colOff>599326</xdr:colOff>
      <xdr:row>12</xdr:row>
      <xdr:rowOff>99480</xdr:rowOff>
    </xdr:to>
    <xdr:pic>
      <xdr:nvPicPr>
        <xdr:cNvPr id="10" name="Picture 9" descr="Home - The Data Lab">
          <a:extLst>
            <a:ext uri="{FF2B5EF4-FFF2-40B4-BE49-F238E27FC236}">
              <a16:creationId xmlns:a16="http://schemas.microsoft.com/office/drawing/2014/main" id="{8CEF248E-F7AE-4759-8E92-70B6AA0C2A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6493" y="1780490"/>
          <a:ext cx="1657433" cy="513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326079</xdr:colOff>
      <xdr:row>9</xdr:row>
      <xdr:rowOff>134570</xdr:rowOff>
    </xdr:from>
    <xdr:to>
      <xdr:col>6</xdr:col>
      <xdr:colOff>699966</xdr:colOff>
      <xdr:row>12</xdr:row>
      <xdr:rowOff>156745</xdr:rowOff>
    </xdr:to>
    <xdr:pic>
      <xdr:nvPicPr>
        <xdr:cNvPr id="11" name="Picture 10" descr="A blue and white sign&#10;&#10;Description automatically generated with medium confidence">
          <a:extLst>
            <a:ext uri="{FF2B5EF4-FFF2-40B4-BE49-F238E27FC236}">
              <a16:creationId xmlns:a16="http://schemas.microsoft.com/office/drawing/2014/main" id="{9D39262F-0C54-4E0F-B243-E1EB0815A9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95059" y="1780490"/>
          <a:ext cx="1128267" cy="570815"/>
        </a:xfrm>
        <a:prstGeom prst="rect">
          <a:avLst/>
        </a:prstGeom>
      </xdr:spPr>
    </xdr:pic>
    <xdr:clientData/>
  </xdr:twoCellAnchor>
  <xdr:twoCellAnchor editAs="oneCell">
    <xdr:from>
      <xdr:col>7</xdr:col>
      <xdr:colOff>426720</xdr:colOff>
      <xdr:row>9</xdr:row>
      <xdr:rowOff>134570</xdr:rowOff>
    </xdr:from>
    <xdr:to>
      <xdr:col>9</xdr:col>
      <xdr:colOff>342900</xdr:colOff>
      <xdr:row>13</xdr:row>
      <xdr:rowOff>35534</xdr:rowOff>
    </xdr:to>
    <xdr:pic>
      <xdr:nvPicPr>
        <xdr:cNvPr id="6" name="Picture 5" descr="Shape&#10;&#10;Description automatically generated with medium confidence">
          <a:extLst>
            <a:ext uri="{FF2B5EF4-FFF2-40B4-BE49-F238E27FC236}">
              <a16:creationId xmlns:a16="http://schemas.microsoft.com/office/drawing/2014/main" id="{1AA790E8-319F-41BA-ADFA-8D187FD7D6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04460" y="1780490"/>
          <a:ext cx="1424940" cy="632484"/>
        </a:xfrm>
        <a:prstGeom prst="rect">
          <a:avLst/>
        </a:prstGeom>
      </xdr:spPr>
    </xdr:pic>
    <xdr:clientData/>
  </xdr:twoCellAnchor>
  <xdr:twoCellAnchor>
    <xdr:from>
      <xdr:col>0</xdr:col>
      <xdr:colOff>68580</xdr:colOff>
      <xdr:row>24</xdr:row>
      <xdr:rowOff>53340</xdr:rowOff>
    </xdr:from>
    <xdr:to>
      <xdr:col>9</xdr:col>
      <xdr:colOff>624840</xdr:colOff>
      <xdr:row>45</xdr:row>
      <xdr:rowOff>22860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DABBDFF-476C-4E9A-B16E-E7FA6429F83E}"/>
            </a:ext>
          </a:extLst>
        </xdr:cNvPr>
        <xdr:cNvSpPr txBox="1"/>
      </xdr:nvSpPr>
      <xdr:spPr>
        <a:xfrm>
          <a:off x="68580" y="4617720"/>
          <a:ext cx="6858000" cy="3825240"/>
        </a:xfrm>
        <a:prstGeom prst="rect">
          <a:avLst/>
        </a:prstGeom>
        <a:ln>
          <a:solidFill>
            <a:schemeClr val="bg1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This lesson has been created by Effini in partnership with Data Education in Schools, The Data Lab and Data Skills for Work, with funding from the Scottish Government. </a:t>
          </a:r>
          <a:r>
            <a:rPr lang="en-GB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en-GB" sz="1050"/>
            <a:t> </a:t>
          </a:r>
          <a:r>
            <a:rPr lang="en-GB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en-GB" sz="1050"/>
            <a:t> </a:t>
          </a:r>
          <a:r>
            <a:rPr lang="en-GB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en-GB" sz="1050"/>
            <a:t> </a:t>
          </a:r>
          <a:r>
            <a:rPr lang="en-GB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en-GB" sz="1050"/>
            <a:t> </a:t>
          </a:r>
          <a:r>
            <a:rPr lang="en-GB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en-GB" sz="1050"/>
            <a:t> </a:t>
          </a:r>
          <a:r>
            <a:rPr lang="en-GB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en-GB" sz="1050"/>
            <a:t> </a:t>
          </a:r>
          <a:r>
            <a:rPr lang="en-GB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en-GB" sz="1050"/>
            <a:t> </a:t>
          </a:r>
          <a:r>
            <a:rPr lang="en-GB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en-GB" sz="1050"/>
            <a:t> </a:t>
          </a:r>
          <a:r>
            <a:rPr lang="en-GB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en-GB" sz="1050"/>
            <a:t> </a:t>
          </a:r>
          <a:r>
            <a:rPr lang="en-GB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en-GB" sz="1050"/>
            <a:t> </a:t>
          </a:r>
        </a:p>
        <a:p>
          <a:endParaRPr lang="en-GB" sz="105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© 2021. This work is licensed under a </a:t>
          </a:r>
          <a:r>
            <a:rPr lang="en-US" sz="1100" i="1" u="sng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CC BY-NC-SA 4.0 license</a:t>
          </a:r>
          <a:r>
            <a:rPr lang="en-US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 </a:t>
          </a:r>
          <a:endParaRPr lang="en-GB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n-GB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n-GB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n-GB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n-GB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n-GB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n-GB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n-GB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You are free to: </a:t>
          </a:r>
        </a:p>
        <a:p>
          <a:pPr lvl="0"/>
          <a:r>
            <a:rPr lang="en-GB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Share</a:t>
          </a:r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– copy and redistribute the material in any medium or format</a:t>
          </a:r>
        </a:p>
        <a:p>
          <a:pPr lvl="0"/>
          <a:r>
            <a:rPr lang="en-GB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Adapt</a:t>
          </a:r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– remix, transform and build upon the material </a:t>
          </a:r>
        </a:p>
        <a:p>
          <a:pPr lvl="0"/>
          <a:endParaRPr lang="en-GB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Under the following terms: </a:t>
          </a:r>
        </a:p>
        <a:p>
          <a:pPr lvl="0"/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Attribution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— You must give </a:t>
          </a:r>
          <a:r>
            <a:rPr lang="en-US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appropriate credit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 provide a link to the license, and </a:t>
          </a:r>
          <a:r>
            <a:rPr lang="en-US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indicate if changes were made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 You may do so in any reasonable manner, but not in any way that suggests the licensor endorses you or your use.</a:t>
          </a:r>
          <a:endParaRPr lang="en-GB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NonCommercial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— You may not use the material for </a:t>
          </a:r>
          <a:r>
            <a:rPr lang="en-US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commercial purposes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  <a:endParaRPr lang="en-GB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ShareAlike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— If you remix, transform, or build upon the material, you must distribute your contributions under the </a:t>
          </a:r>
          <a:r>
            <a:rPr lang="en-US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same license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as the original.</a:t>
          </a:r>
          <a:endParaRPr lang="en-GB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n-GB" sz="1100"/>
        </a:p>
      </xdr:txBody>
    </xdr:sp>
    <xdr:clientData/>
  </xdr:twoCellAnchor>
  <xdr:twoCellAnchor editAs="oneCell">
    <xdr:from>
      <xdr:col>3</xdr:col>
      <xdr:colOff>487681</xdr:colOff>
      <xdr:row>28</xdr:row>
      <xdr:rowOff>144780</xdr:rowOff>
    </xdr:from>
    <xdr:to>
      <xdr:col>6</xdr:col>
      <xdr:colOff>510541</xdr:colOff>
      <xdr:row>33</xdr:row>
      <xdr:rowOff>30215</xdr:rowOff>
    </xdr:to>
    <xdr:pic>
      <xdr:nvPicPr>
        <xdr:cNvPr id="9" name="Picture 8" descr="A picture containing text, clipart&#10;&#10;Description automatically generated">
          <a:extLst>
            <a:ext uri="{FF2B5EF4-FFF2-40B4-BE49-F238E27FC236}">
              <a16:creationId xmlns:a16="http://schemas.microsoft.com/office/drawing/2014/main" id="{35D00885-B6C8-46EB-9AA1-9B3405AAA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263141" y="5455920"/>
          <a:ext cx="2286000" cy="79983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45720</xdr:colOff>
      <xdr:row>2</xdr:row>
      <xdr:rowOff>30480</xdr:rowOff>
    </xdr:from>
    <xdr:to>
      <xdr:col>10</xdr:col>
      <xdr:colOff>0</xdr:colOff>
      <xdr:row>4</xdr:row>
      <xdr:rowOff>190500</xdr:rowOff>
    </xdr:to>
    <xdr:sp macro="" textlink="">
      <xdr:nvSpPr>
        <xdr:cNvPr id="3" name="Rectangle: Rounded Corners 2">
          <a:extLst>
            <a:ext uri="{FF2B5EF4-FFF2-40B4-BE49-F238E27FC236}">
              <a16:creationId xmlns:a16="http://schemas.microsoft.com/office/drawing/2014/main" id="{030216B5-8E87-4EB2-853C-1296F079AE1B}"/>
            </a:ext>
          </a:extLst>
        </xdr:cNvPr>
        <xdr:cNvSpPr/>
      </xdr:nvSpPr>
      <xdr:spPr>
        <a:xfrm>
          <a:off x="45720" y="358140"/>
          <a:ext cx="7040880" cy="609600"/>
        </a:xfrm>
        <a:prstGeom prst="roundRect">
          <a:avLst>
            <a:gd name="adj" fmla="val 10532"/>
          </a:avLst>
        </a:prstGeom>
        <a:noFill/>
        <a:ln w="38100">
          <a:solidFill>
            <a:srgbClr val="CE673B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200" i="1">
              <a:solidFill>
                <a:sysClr val="windowText" lastClr="000000"/>
              </a:solidFill>
            </a:rPr>
            <a:t>Reminder</a:t>
          </a:r>
          <a:endParaRPr lang="en-GB" sz="1200">
            <a:solidFill>
              <a:sysClr val="windowText" lastClr="000000"/>
            </a:solidFill>
          </a:endParaRPr>
        </a:p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Summarise</a:t>
          </a:r>
          <a:r>
            <a:rPr lang="en-GB" sz="1200" b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 b="0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To condense the rows in a dataset (often to a single value) by performing a calculation on the data items within a variable.</a:t>
          </a:r>
          <a:endParaRPr lang="en-GB" sz="1200">
            <a:solidFill>
              <a:sysClr val="windowText" lastClr="000000"/>
            </a:solidFill>
            <a:effectLst/>
          </a:endParaRPr>
        </a:p>
        <a:p>
          <a:pPr rtl="0" eaLnBrk="1" latinLnBrk="0" hangingPunct="1"/>
          <a:endParaRPr lang="en-GB" sz="1200">
            <a:solidFill>
              <a:sysClr val="windowText" lastClr="000000"/>
            </a:solidFill>
            <a:effectLst/>
          </a:endParaRPr>
        </a:p>
        <a:p>
          <a:pPr rtl="0" eaLnBrk="1" latinLnBrk="0" hangingPunct="1"/>
          <a:endParaRPr lang="en-GB" sz="1100">
            <a:solidFill>
              <a:sysClr val="windowText" lastClr="000000"/>
            </a:solidFill>
            <a:effectLst/>
          </a:endParaRPr>
        </a:p>
        <a:p>
          <a:pPr algn="l"/>
          <a:endParaRPr lang="en-GB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45720</xdr:colOff>
      <xdr:row>2</xdr:row>
      <xdr:rowOff>15240</xdr:rowOff>
    </xdr:from>
    <xdr:to>
      <xdr:col>10</xdr:col>
      <xdr:colOff>0</xdr:colOff>
      <xdr:row>4</xdr:row>
      <xdr:rowOff>190500</xdr:rowOff>
    </xdr:to>
    <xdr:sp macro="" textlink="">
      <xdr:nvSpPr>
        <xdr:cNvPr id="2" name="Rectangle: Rounded Corners 1">
          <a:extLst>
            <a:ext uri="{FF2B5EF4-FFF2-40B4-BE49-F238E27FC236}">
              <a16:creationId xmlns:a16="http://schemas.microsoft.com/office/drawing/2014/main" id="{1743BACE-C91B-4A5B-99C5-6D86C40FDEB9}"/>
            </a:ext>
          </a:extLst>
        </xdr:cNvPr>
        <xdr:cNvSpPr/>
      </xdr:nvSpPr>
      <xdr:spPr>
        <a:xfrm>
          <a:off x="45720" y="365760"/>
          <a:ext cx="6888480" cy="624840"/>
        </a:xfrm>
        <a:prstGeom prst="roundRect">
          <a:avLst>
            <a:gd name="adj" fmla="val 10532"/>
          </a:avLst>
        </a:prstGeom>
        <a:noFill/>
        <a:ln w="38100">
          <a:solidFill>
            <a:srgbClr val="CE673B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200" i="1">
              <a:solidFill>
                <a:sysClr val="windowText" lastClr="000000"/>
              </a:solidFill>
            </a:rPr>
            <a:t>Reminder</a:t>
          </a:r>
          <a:endParaRPr lang="en-GB" sz="1200">
            <a:solidFill>
              <a:sysClr val="windowText" lastClr="000000"/>
            </a:solidFill>
          </a:endParaRPr>
        </a:p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100" b="1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Group</a:t>
          </a:r>
          <a:r>
            <a:rPr lang="en-GB" sz="1200" b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To split a dataset into sets of rows based on some criteria</a:t>
          </a:r>
          <a:endParaRPr lang="en-GB">
            <a:solidFill>
              <a:sysClr val="windowText" lastClr="000000"/>
            </a:solidFill>
            <a:effectLst/>
          </a:endParaRPr>
        </a:p>
        <a:p>
          <a:pPr rtl="0" eaLnBrk="1" latinLnBrk="0" hangingPunct="1"/>
          <a:endParaRPr lang="en-GB" sz="1400">
            <a:solidFill>
              <a:sysClr val="windowText" lastClr="000000"/>
            </a:solidFill>
            <a:effectLst/>
          </a:endParaRPr>
        </a:p>
        <a:p>
          <a:pPr rtl="0" eaLnBrk="1" latinLnBrk="0" hangingPunct="1"/>
          <a:endParaRPr lang="en-GB" sz="1100">
            <a:solidFill>
              <a:sysClr val="windowText" lastClr="000000"/>
            </a:solidFill>
            <a:effectLst/>
          </a:endParaRPr>
        </a:p>
        <a:p>
          <a:pPr algn="l"/>
          <a:endParaRPr lang="en-GB" sz="12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0</xdr:col>
      <xdr:colOff>137160</xdr:colOff>
      <xdr:row>15</xdr:row>
      <xdr:rowOff>76200</xdr:rowOff>
    </xdr:from>
    <xdr:to>
      <xdr:col>2</xdr:col>
      <xdr:colOff>190500</xdr:colOff>
      <xdr:row>19</xdr:row>
      <xdr:rowOff>99060</xdr:rowOff>
    </xdr:to>
    <xdr:sp macro="" textlink="">
      <xdr:nvSpPr>
        <xdr:cNvPr id="3" name="Rectangle: Rounded Corners 2">
          <a:extLst>
            <a:ext uri="{FF2B5EF4-FFF2-40B4-BE49-F238E27FC236}">
              <a16:creationId xmlns:a16="http://schemas.microsoft.com/office/drawing/2014/main" id="{3ECAD629-26CA-41E5-8170-26815373ADA0}"/>
            </a:ext>
          </a:extLst>
        </xdr:cNvPr>
        <xdr:cNvSpPr/>
      </xdr:nvSpPr>
      <xdr:spPr>
        <a:xfrm>
          <a:off x="137160" y="3009900"/>
          <a:ext cx="1295400" cy="754380"/>
        </a:xfrm>
        <a:prstGeom prst="roundRect">
          <a:avLst/>
        </a:prstGeom>
        <a:noFill/>
        <a:ln>
          <a:solidFill>
            <a:srgbClr val="CE673B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2</xdr:col>
      <xdr:colOff>807720</xdr:colOff>
      <xdr:row>15</xdr:row>
      <xdr:rowOff>38100</xdr:rowOff>
    </xdr:from>
    <xdr:to>
      <xdr:col>4</xdr:col>
      <xdr:colOff>137160</xdr:colOff>
      <xdr:row>19</xdr:row>
      <xdr:rowOff>99060</xdr:rowOff>
    </xdr:to>
    <xdr:sp macro="" textlink="">
      <xdr:nvSpPr>
        <xdr:cNvPr id="4" name="Rectangle: Rounded Corners 3">
          <a:extLst>
            <a:ext uri="{FF2B5EF4-FFF2-40B4-BE49-F238E27FC236}">
              <a16:creationId xmlns:a16="http://schemas.microsoft.com/office/drawing/2014/main" id="{A2834D1A-1026-4130-B445-1CD32B56CE83}"/>
            </a:ext>
          </a:extLst>
        </xdr:cNvPr>
        <xdr:cNvSpPr/>
      </xdr:nvSpPr>
      <xdr:spPr>
        <a:xfrm>
          <a:off x="1897380" y="2971800"/>
          <a:ext cx="1264920" cy="723900"/>
        </a:xfrm>
        <a:prstGeom prst="roundRect">
          <a:avLst/>
        </a:prstGeom>
        <a:noFill/>
        <a:ln>
          <a:solidFill>
            <a:srgbClr val="CE673B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4</xdr:col>
      <xdr:colOff>883920</xdr:colOff>
      <xdr:row>15</xdr:row>
      <xdr:rowOff>30480</xdr:rowOff>
    </xdr:from>
    <xdr:to>
      <xdr:col>7</xdr:col>
      <xdr:colOff>297180</xdr:colOff>
      <xdr:row>19</xdr:row>
      <xdr:rowOff>53340</xdr:rowOff>
    </xdr:to>
    <xdr:sp macro="" textlink="">
      <xdr:nvSpPr>
        <xdr:cNvPr id="5" name="Rectangle: Rounded Corners 4">
          <a:extLst>
            <a:ext uri="{FF2B5EF4-FFF2-40B4-BE49-F238E27FC236}">
              <a16:creationId xmlns:a16="http://schemas.microsoft.com/office/drawing/2014/main" id="{19EE80BB-AD83-455C-854A-63DDBFD4730E}"/>
            </a:ext>
          </a:extLst>
        </xdr:cNvPr>
        <xdr:cNvSpPr/>
      </xdr:nvSpPr>
      <xdr:spPr>
        <a:xfrm>
          <a:off x="4229100" y="3017520"/>
          <a:ext cx="2446020" cy="754380"/>
        </a:xfrm>
        <a:prstGeom prst="roundRect">
          <a:avLst/>
        </a:prstGeom>
        <a:noFill/>
        <a:ln>
          <a:solidFill>
            <a:srgbClr val="CE673B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2</xdr:col>
      <xdr:colOff>281940</xdr:colOff>
      <xdr:row>17</xdr:row>
      <xdr:rowOff>68580</xdr:rowOff>
    </xdr:from>
    <xdr:to>
      <xdr:col>2</xdr:col>
      <xdr:colOff>701040</xdr:colOff>
      <xdr:row>18</xdr:row>
      <xdr:rowOff>7620</xdr:rowOff>
    </xdr:to>
    <xdr:sp macro="" textlink="">
      <xdr:nvSpPr>
        <xdr:cNvPr id="6" name="Arrow: Right 5">
          <a:extLst>
            <a:ext uri="{FF2B5EF4-FFF2-40B4-BE49-F238E27FC236}">
              <a16:creationId xmlns:a16="http://schemas.microsoft.com/office/drawing/2014/main" id="{A59A7810-93DD-42B5-B825-BCD3D6978AA1}"/>
            </a:ext>
          </a:extLst>
        </xdr:cNvPr>
        <xdr:cNvSpPr/>
      </xdr:nvSpPr>
      <xdr:spPr>
        <a:xfrm>
          <a:off x="1371600" y="3268980"/>
          <a:ext cx="419100" cy="137160"/>
        </a:xfrm>
        <a:prstGeom prst="rightArrow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4</xdr:col>
      <xdr:colOff>289560</xdr:colOff>
      <xdr:row>17</xdr:row>
      <xdr:rowOff>53340</xdr:rowOff>
    </xdr:from>
    <xdr:to>
      <xdr:col>4</xdr:col>
      <xdr:colOff>708660</xdr:colOff>
      <xdr:row>17</xdr:row>
      <xdr:rowOff>190500</xdr:rowOff>
    </xdr:to>
    <xdr:sp macro="" textlink="">
      <xdr:nvSpPr>
        <xdr:cNvPr id="7" name="Arrow: Right 6">
          <a:extLst>
            <a:ext uri="{FF2B5EF4-FFF2-40B4-BE49-F238E27FC236}">
              <a16:creationId xmlns:a16="http://schemas.microsoft.com/office/drawing/2014/main" id="{99F95B50-2152-4CEC-A7C8-E2920675DDCE}"/>
            </a:ext>
          </a:extLst>
        </xdr:cNvPr>
        <xdr:cNvSpPr/>
      </xdr:nvSpPr>
      <xdr:spPr>
        <a:xfrm>
          <a:off x="3634740" y="3253740"/>
          <a:ext cx="419100" cy="137160"/>
        </a:xfrm>
        <a:prstGeom prst="rightArrow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0</xdr:col>
      <xdr:colOff>137160</xdr:colOff>
      <xdr:row>50</xdr:row>
      <xdr:rowOff>76200</xdr:rowOff>
    </xdr:from>
    <xdr:to>
      <xdr:col>2</xdr:col>
      <xdr:colOff>190500</xdr:colOff>
      <xdr:row>54</xdr:row>
      <xdr:rowOff>99060</xdr:rowOff>
    </xdr:to>
    <xdr:sp macro="" textlink="">
      <xdr:nvSpPr>
        <xdr:cNvPr id="16" name="Rectangle: Rounded Corners 15">
          <a:extLst>
            <a:ext uri="{FF2B5EF4-FFF2-40B4-BE49-F238E27FC236}">
              <a16:creationId xmlns:a16="http://schemas.microsoft.com/office/drawing/2014/main" id="{F597F628-C3F6-44D1-8496-05E4CA9495E2}"/>
            </a:ext>
          </a:extLst>
        </xdr:cNvPr>
        <xdr:cNvSpPr/>
      </xdr:nvSpPr>
      <xdr:spPr>
        <a:xfrm>
          <a:off x="137160" y="3063240"/>
          <a:ext cx="1295400" cy="754380"/>
        </a:xfrm>
        <a:prstGeom prst="roundRect">
          <a:avLst/>
        </a:prstGeom>
        <a:noFill/>
        <a:ln>
          <a:solidFill>
            <a:srgbClr val="CE673B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2</xdr:col>
      <xdr:colOff>807720</xdr:colOff>
      <xdr:row>50</xdr:row>
      <xdr:rowOff>38100</xdr:rowOff>
    </xdr:from>
    <xdr:to>
      <xdr:col>5</xdr:col>
      <xdr:colOff>320040</xdr:colOff>
      <xdr:row>54</xdr:row>
      <xdr:rowOff>99060</xdr:rowOff>
    </xdr:to>
    <xdr:sp macro="" textlink="">
      <xdr:nvSpPr>
        <xdr:cNvPr id="17" name="Rectangle: Rounded Corners 16">
          <a:extLst>
            <a:ext uri="{FF2B5EF4-FFF2-40B4-BE49-F238E27FC236}">
              <a16:creationId xmlns:a16="http://schemas.microsoft.com/office/drawing/2014/main" id="{EE7CE9AA-29A9-4F14-AB94-68E4C2D4CEB4}"/>
            </a:ext>
          </a:extLst>
        </xdr:cNvPr>
        <xdr:cNvSpPr/>
      </xdr:nvSpPr>
      <xdr:spPr>
        <a:xfrm>
          <a:off x="2049780" y="7757160"/>
          <a:ext cx="2606040" cy="1249680"/>
        </a:xfrm>
        <a:prstGeom prst="roundRect">
          <a:avLst/>
        </a:prstGeom>
        <a:noFill/>
        <a:ln>
          <a:solidFill>
            <a:srgbClr val="CE673B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5</xdr:col>
      <xdr:colOff>845820</xdr:colOff>
      <xdr:row>50</xdr:row>
      <xdr:rowOff>53340</xdr:rowOff>
    </xdr:from>
    <xdr:to>
      <xdr:col>8</xdr:col>
      <xdr:colOff>99060</xdr:colOff>
      <xdr:row>54</xdr:row>
      <xdr:rowOff>76200</xdr:rowOff>
    </xdr:to>
    <xdr:sp macro="" textlink="">
      <xdr:nvSpPr>
        <xdr:cNvPr id="18" name="Rectangle: Rounded Corners 17">
          <a:extLst>
            <a:ext uri="{FF2B5EF4-FFF2-40B4-BE49-F238E27FC236}">
              <a16:creationId xmlns:a16="http://schemas.microsoft.com/office/drawing/2014/main" id="{09C6583D-F8EF-4928-8737-187F7282ED6A}"/>
            </a:ext>
          </a:extLst>
        </xdr:cNvPr>
        <xdr:cNvSpPr/>
      </xdr:nvSpPr>
      <xdr:spPr>
        <a:xfrm>
          <a:off x="5181600" y="7772400"/>
          <a:ext cx="2529840" cy="1043940"/>
        </a:xfrm>
        <a:prstGeom prst="roundRect">
          <a:avLst/>
        </a:prstGeom>
        <a:noFill/>
        <a:ln>
          <a:solidFill>
            <a:srgbClr val="CE673B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2</xdr:col>
      <xdr:colOff>281940</xdr:colOff>
      <xdr:row>51</xdr:row>
      <xdr:rowOff>320040</xdr:rowOff>
    </xdr:from>
    <xdr:to>
      <xdr:col>2</xdr:col>
      <xdr:colOff>701040</xdr:colOff>
      <xdr:row>52</xdr:row>
      <xdr:rowOff>30480</xdr:rowOff>
    </xdr:to>
    <xdr:sp macro="" textlink="">
      <xdr:nvSpPr>
        <xdr:cNvPr id="19" name="Arrow: Right 18">
          <a:extLst>
            <a:ext uri="{FF2B5EF4-FFF2-40B4-BE49-F238E27FC236}">
              <a16:creationId xmlns:a16="http://schemas.microsoft.com/office/drawing/2014/main" id="{5F6D6099-9AE6-449E-A2FC-28120AE02C6E}"/>
            </a:ext>
          </a:extLst>
        </xdr:cNvPr>
        <xdr:cNvSpPr/>
      </xdr:nvSpPr>
      <xdr:spPr>
        <a:xfrm>
          <a:off x="1524000" y="8115300"/>
          <a:ext cx="419100" cy="137160"/>
        </a:xfrm>
        <a:prstGeom prst="rightArrow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5</xdr:col>
      <xdr:colOff>373380</xdr:colOff>
      <xdr:row>51</xdr:row>
      <xdr:rowOff>350520</xdr:rowOff>
    </xdr:from>
    <xdr:to>
      <xdr:col>5</xdr:col>
      <xdr:colOff>792480</xdr:colOff>
      <xdr:row>52</xdr:row>
      <xdr:rowOff>60960</xdr:rowOff>
    </xdr:to>
    <xdr:sp macro="" textlink="">
      <xdr:nvSpPr>
        <xdr:cNvPr id="21" name="Arrow: Right 20">
          <a:extLst>
            <a:ext uri="{FF2B5EF4-FFF2-40B4-BE49-F238E27FC236}">
              <a16:creationId xmlns:a16="http://schemas.microsoft.com/office/drawing/2014/main" id="{D7DDBB50-3B8F-42CE-B490-A7E67F6FD233}"/>
            </a:ext>
          </a:extLst>
        </xdr:cNvPr>
        <xdr:cNvSpPr/>
      </xdr:nvSpPr>
      <xdr:spPr>
        <a:xfrm>
          <a:off x="4709160" y="8145780"/>
          <a:ext cx="419100" cy="137160"/>
        </a:xfrm>
        <a:prstGeom prst="rightArrow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144780</xdr:colOff>
      <xdr:row>8</xdr:row>
      <xdr:rowOff>121920</xdr:rowOff>
    </xdr:from>
    <xdr:to>
      <xdr:col>3</xdr:col>
      <xdr:colOff>769620</xdr:colOff>
      <xdr:row>10</xdr:row>
      <xdr:rowOff>83820</xdr:rowOff>
    </xdr:to>
    <xdr:sp macro="" textlink="">
      <xdr:nvSpPr>
        <xdr:cNvPr id="4" name="Rectangle: Rounded Corners 3">
          <a:extLst>
            <a:ext uri="{FF2B5EF4-FFF2-40B4-BE49-F238E27FC236}">
              <a16:creationId xmlns:a16="http://schemas.microsoft.com/office/drawing/2014/main" id="{69121A9C-A462-46F7-A663-69A805939F84}"/>
            </a:ext>
          </a:extLst>
        </xdr:cNvPr>
        <xdr:cNvSpPr/>
      </xdr:nvSpPr>
      <xdr:spPr>
        <a:xfrm>
          <a:off x="144780" y="1668780"/>
          <a:ext cx="3375660" cy="411480"/>
        </a:xfrm>
        <a:prstGeom prst="roundRect">
          <a:avLst/>
        </a:prstGeom>
        <a:noFill/>
        <a:ln>
          <a:solidFill>
            <a:srgbClr val="EAC03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0</xdr:col>
      <xdr:colOff>0</xdr:colOff>
      <xdr:row>2</xdr:row>
      <xdr:rowOff>7620</xdr:rowOff>
    </xdr:from>
    <xdr:to>
      <xdr:col>9</xdr:col>
      <xdr:colOff>91440</xdr:colOff>
      <xdr:row>4</xdr:row>
      <xdr:rowOff>99060</xdr:rowOff>
    </xdr:to>
    <xdr:sp macro="" textlink="">
      <xdr:nvSpPr>
        <xdr:cNvPr id="11" name="Rectangle: Rounded Corners 10">
          <a:extLst>
            <a:ext uri="{FF2B5EF4-FFF2-40B4-BE49-F238E27FC236}">
              <a16:creationId xmlns:a16="http://schemas.microsoft.com/office/drawing/2014/main" id="{02F7CFC4-BD82-4AD1-A4B9-684DAF1FF37A}"/>
            </a:ext>
          </a:extLst>
        </xdr:cNvPr>
        <xdr:cNvSpPr/>
      </xdr:nvSpPr>
      <xdr:spPr>
        <a:xfrm>
          <a:off x="0" y="327660"/>
          <a:ext cx="6896100" cy="541020"/>
        </a:xfrm>
        <a:prstGeom prst="roundRect">
          <a:avLst>
            <a:gd name="adj" fmla="val 10532"/>
          </a:avLst>
        </a:prstGeom>
        <a:noFill/>
        <a:ln w="38100">
          <a:solidFill>
            <a:srgbClr val="CE673B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200" i="1">
              <a:solidFill>
                <a:sysClr val="windowText" lastClr="000000"/>
              </a:solidFill>
            </a:rPr>
            <a:t>Reminder</a:t>
          </a:r>
          <a:endParaRPr lang="en-GB" sz="1200">
            <a:solidFill>
              <a:sysClr val="windowText" lastClr="000000"/>
            </a:solidFill>
          </a:endParaRPr>
        </a:p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100" b="1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Group</a:t>
          </a:r>
          <a:r>
            <a:rPr lang="en-GB" sz="1200" b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To split a dataset into sets of rows based on some criteria</a:t>
          </a:r>
          <a:endParaRPr lang="en-GB">
            <a:solidFill>
              <a:sysClr val="windowText" lastClr="000000"/>
            </a:solidFill>
            <a:effectLst/>
          </a:endParaRPr>
        </a:p>
        <a:p>
          <a:pPr rtl="0" eaLnBrk="1" latinLnBrk="0" hangingPunct="1"/>
          <a:endParaRPr lang="en-GB" sz="1400">
            <a:solidFill>
              <a:sysClr val="windowText" lastClr="000000"/>
            </a:solidFill>
            <a:effectLst/>
          </a:endParaRPr>
        </a:p>
        <a:p>
          <a:pPr rtl="0" eaLnBrk="1" latinLnBrk="0" hangingPunct="1"/>
          <a:endParaRPr lang="en-GB" sz="1100">
            <a:solidFill>
              <a:sysClr val="windowText" lastClr="000000"/>
            </a:solidFill>
            <a:effectLst/>
          </a:endParaRPr>
        </a:p>
        <a:p>
          <a:pPr algn="l"/>
          <a:endParaRPr lang="en-GB" sz="1200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C64E38-3401-45F5-9420-D992A18BC64A}">
  <dimension ref="A1:J27"/>
  <sheetViews>
    <sheetView tabSelected="1" workbookViewId="0">
      <selection activeCell="M18" sqref="M18"/>
    </sheetView>
  </sheetViews>
  <sheetFormatPr defaultColWidth="8.6640625" defaultRowHeight="14.4" x14ac:dyDescent="0.3"/>
  <cols>
    <col min="1" max="1" width="3.6640625" style="1" customWidth="1"/>
    <col min="2" max="9" width="11" style="1" customWidth="1"/>
    <col min="10" max="10" width="9.44140625" style="1" customWidth="1"/>
    <col min="11" max="16384" width="8.6640625" style="1"/>
  </cols>
  <sheetData>
    <row r="1" spans="1:10" x14ac:dyDescent="0.3">
      <c r="A1" s="6"/>
      <c r="B1" s="6"/>
      <c r="C1" s="6"/>
      <c r="D1" s="6"/>
      <c r="E1" s="6"/>
      <c r="F1" s="6"/>
      <c r="G1" s="6"/>
      <c r="H1" s="6"/>
      <c r="I1" s="6"/>
      <c r="J1" s="6"/>
    </row>
    <row r="2" spans="1:10" ht="14.7" customHeight="1" x14ac:dyDescent="0.3">
      <c r="A2" s="88" t="s">
        <v>252</v>
      </c>
      <c r="B2" s="88"/>
      <c r="C2" s="88"/>
      <c r="D2" s="88"/>
      <c r="E2" s="88"/>
      <c r="F2" s="88"/>
      <c r="G2" s="88"/>
      <c r="H2" s="88"/>
      <c r="I2" s="88"/>
      <c r="J2" s="88"/>
    </row>
    <row r="3" spans="1:10" ht="14.7" customHeight="1" x14ac:dyDescent="0.3">
      <c r="A3" s="88"/>
      <c r="B3" s="88"/>
      <c r="C3" s="88"/>
      <c r="D3" s="88"/>
      <c r="E3" s="88"/>
      <c r="F3" s="88"/>
      <c r="G3" s="88"/>
      <c r="H3" s="88"/>
      <c r="I3" s="88"/>
      <c r="J3" s="88"/>
    </row>
    <row r="4" spans="1:10" ht="14.7" customHeight="1" x14ac:dyDescent="0.3">
      <c r="A4" s="88"/>
      <c r="B4" s="88"/>
      <c r="C4" s="88"/>
      <c r="D4" s="88"/>
      <c r="E4" s="88"/>
      <c r="F4" s="88"/>
      <c r="G4" s="88"/>
      <c r="H4" s="88"/>
      <c r="I4" s="88"/>
      <c r="J4" s="88"/>
    </row>
    <row r="5" spans="1:10" ht="14.7" customHeight="1" x14ac:dyDescent="0.3">
      <c r="A5" s="88"/>
      <c r="B5" s="88"/>
      <c r="C5" s="88"/>
      <c r="D5" s="88"/>
      <c r="E5" s="88"/>
      <c r="F5" s="88"/>
      <c r="G5" s="88"/>
      <c r="H5" s="88"/>
      <c r="I5" s="88"/>
      <c r="J5" s="88"/>
    </row>
    <row r="6" spans="1:10" ht="14.7" customHeight="1" x14ac:dyDescent="0.3">
      <c r="A6" s="88"/>
      <c r="B6" s="88"/>
      <c r="C6" s="88"/>
      <c r="D6" s="88"/>
      <c r="E6" s="88"/>
      <c r="F6" s="88"/>
      <c r="G6" s="88"/>
      <c r="H6" s="88"/>
      <c r="I6" s="88"/>
      <c r="J6" s="88"/>
    </row>
    <row r="7" spans="1:10" ht="14.7" customHeight="1" x14ac:dyDescent="0.3">
      <c r="A7" s="88"/>
      <c r="B7" s="88"/>
      <c r="C7" s="88"/>
      <c r="D7" s="88"/>
      <c r="E7" s="88"/>
      <c r="F7" s="88"/>
      <c r="G7" s="88"/>
      <c r="H7" s="88"/>
      <c r="I7" s="88"/>
      <c r="J7" s="88"/>
    </row>
    <row r="8" spans="1:10" ht="14.7" customHeight="1" x14ac:dyDescent="0.3">
      <c r="A8" s="88"/>
      <c r="B8" s="88"/>
      <c r="C8" s="88"/>
      <c r="D8" s="88"/>
      <c r="E8" s="88"/>
      <c r="F8" s="88"/>
      <c r="G8" s="88"/>
      <c r="H8" s="88"/>
      <c r="I8" s="88"/>
      <c r="J8" s="88"/>
    </row>
    <row r="9" spans="1:10" x14ac:dyDescent="0.3">
      <c r="A9" s="6"/>
      <c r="B9" s="6"/>
      <c r="C9" s="6"/>
      <c r="D9" s="6"/>
      <c r="E9" s="6"/>
      <c r="F9" s="6"/>
      <c r="G9" s="6"/>
      <c r="H9" s="6"/>
      <c r="I9" s="6"/>
      <c r="J9" s="6"/>
    </row>
    <row r="15" spans="1:10" x14ac:dyDescent="0.3">
      <c r="A15" s="6"/>
      <c r="B15" s="6"/>
      <c r="C15" s="6"/>
      <c r="D15" s="6"/>
      <c r="E15" s="6"/>
      <c r="F15" s="6"/>
      <c r="G15" s="6"/>
      <c r="H15" s="6"/>
      <c r="I15" s="6"/>
      <c r="J15" s="6"/>
    </row>
    <row r="18" spans="1:10" ht="25.95" customHeight="1" x14ac:dyDescent="0.3">
      <c r="C18" s="94" t="s">
        <v>0</v>
      </c>
      <c r="D18" s="95"/>
      <c r="E18" s="94" t="s">
        <v>1</v>
      </c>
      <c r="F18" s="95"/>
      <c r="G18" s="95"/>
      <c r="H18" s="96"/>
    </row>
    <row r="19" spans="1:10" ht="30" customHeight="1" x14ac:dyDescent="0.3">
      <c r="A19" s="27"/>
      <c r="B19" s="27"/>
      <c r="C19" s="89">
        <v>1</v>
      </c>
      <c r="D19" s="90"/>
      <c r="E19" s="91" t="s">
        <v>71</v>
      </c>
      <c r="F19" s="92"/>
      <c r="G19" s="92"/>
      <c r="H19" s="93"/>
      <c r="I19" s="27"/>
    </row>
    <row r="20" spans="1:10" ht="30" customHeight="1" x14ac:dyDescent="0.3">
      <c r="A20" s="27"/>
      <c r="B20" s="27"/>
      <c r="C20" s="97">
        <v>2</v>
      </c>
      <c r="D20" s="98"/>
      <c r="E20" s="99" t="s">
        <v>72</v>
      </c>
      <c r="F20" s="100"/>
      <c r="G20" s="100"/>
      <c r="H20" s="101"/>
      <c r="I20" s="27"/>
    </row>
    <row r="21" spans="1:10" ht="30" customHeight="1" x14ac:dyDescent="0.3">
      <c r="A21" s="27"/>
      <c r="B21" s="27"/>
      <c r="C21" s="83">
        <v>3</v>
      </c>
      <c r="D21" s="84"/>
      <c r="E21" s="85" t="s">
        <v>73</v>
      </c>
      <c r="F21" s="86"/>
      <c r="G21" s="86"/>
      <c r="H21" s="87"/>
      <c r="I21" s="27"/>
    </row>
    <row r="24" spans="1:10" x14ac:dyDescent="0.3">
      <c r="A24" s="6"/>
      <c r="B24" s="6"/>
      <c r="C24" s="6"/>
      <c r="D24" s="6"/>
      <c r="E24" s="6"/>
      <c r="F24" s="6"/>
      <c r="G24" s="6"/>
      <c r="H24" s="6"/>
      <c r="I24" s="6"/>
      <c r="J24" s="6"/>
    </row>
    <row r="27" spans="1:10" ht="15.6" x14ac:dyDescent="0.3">
      <c r="B27" s="82"/>
    </row>
  </sheetData>
  <mergeCells count="9">
    <mergeCell ref="C21:D21"/>
    <mergeCell ref="E21:H21"/>
    <mergeCell ref="A2:J8"/>
    <mergeCell ref="C19:D19"/>
    <mergeCell ref="E19:H19"/>
    <mergeCell ref="C18:D18"/>
    <mergeCell ref="E18:H18"/>
    <mergeCell ref="C20:D20"/>
    <mergeCell ref="E20:H20"/>
  </mergeCells>
  <pageMargins left="0.19685039370078741" right="3.937007874015748E-2" top="0" bottom="0.35433070866141736" header="0.31496062992125984" footer="0.19685039370078741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7E82CE-2509-4B70-869F-F4FC3809F929}">
  <dimension ref="A1:J82"/>
  <sheetViews>
    <sheetView zoomScaleNormal="100" workbookViewId="0">
      <pane ySplit="5" topLeftCell="A6" activePane="bottomLeft" state="frozen"/>
      <selection pane="bottomLeft" activeCell="F76" sqref="F76:F79"/>
    </sheetView>
  </sheetViews>
  <sheetFormatPr defaultColWidth="8.6640625" defaultRowHeight="14.4" x14ac:dyDescent="0.3"/>
  <cols>
    <col min="1" max="1" width="3.6640625" style="1" customWidth="1"/>
    <col min="2" max="2" width="17" style="1" customWidth="1"/>
    <col min="3" max="3" width="14.6640625" style="1" customWidth="1"/>
    <col min="4" max="4" width="13.6640625" style="1" customWidth="1"/>
    <col min="5" max="6" width="13" style="1" customWidth="1"/>
    <col min="7" max="7" width="10.6640625" style="1" customWidth="1"/>
    <col min="8" max="10" width="4.44140625" style="1" customWidth="1"/>
    <col min="11" max="16384" width="8.6640625" style="1"/>
  </cols>
  <sheetData>
    <row r="1" spans="1:10" ht="4.95" customHeight="1" x14ac:dyDescent="0.3">
      <c r="A1" s="6"/>
      <c r="B1" s="6"/>
      <c r="C1" s="6"/>
      <c r="D1" s="6"/>
      <c r="E1" s="6"/>
      <c r="F1" s="6"/>
      <c r="G1" s="6"/>
      <c r="H1" s="6"/>
      <c r="I1" s="6"/>
      <c r="J1" s="6"/>
    </row>
    <row r="2" spans="1:10" ht="21" x14ac:dyDescent="0.3">
      <c r="A2" s="102" t="s">
        <v>74</v>
      </c>
      <c r="B2" s="102"/>
      <c r="C2" s="102"/>
      <c r="D2" s="102"/>
      <c r="E2" s="102"/>
      <c r="F2" s="102"/>
      <c r="G2" s="102"/>
      <c r="H2" s="26"/>
      <c r="I2" s="26"/>
      <c r="J2" s="26"/>
    </row>
    <row r="3" spans="1:10" ht="21" x14ac:dyDescent="0.3">
      <c r="A3" s="102"/>
      <c r="B3" s="102"/>
      <c r="C3" s="102"/>
      <c r="D3" s="102"/>
      <c r="E3" s="102"/>
      <c r="F3" s="102"/>
      <c r="G3" s="102"/>
      <c r="H3" s="26"/>
      <c r="I3" s="26"/>
      <c r="J3" s="26"/>
    </row>
    <row r="4" spans="1:10" ht="23.4" customHeight="1" x14ac:dyDescent="0.3"/>
    <row r="5" spans="1:10" s="8" customFormat="1" ht="18.45" customHeight="1" thickBot="1" x14ac:dyDescent="0.35"/>
    <row r="6" spans="1:10" s="8" customFormat="1" ht="16.2" thickBot="1" x14ac:dyDescent="0.35">
      <c r="A6" s="15" t="s">
        <v>2</v>
      </c>
      <c r="B6" s="16"/>
      <c r="C6" s="16"/>
      <c r="D6" s="16"/>
      <c r="E6" s="16"/>
      <c r="F6" s="16"/>
      <c r="G6" s="16"/>
      <c r="H6" s="16"/>
      <c r="I6" s="16"/>
      <c r="J6" s="17"/>
    </row>
    <row r="7" spans="1:10" s="8" customFormat="1" x14ac:dyDescent="0.3">
      <c r="A7" s="10"/>
      <c r="B7" s="11"/>
      <c r="C7" s="11"/>
      <c r="D7" s="11"/>
      <c r="E7" s="11"/>
      <c r="F7" s="11"/>
      <c r="G7" s="11"/>
      <c r="H7" s="11"/>
      <c r="I7" s="11"/>
      <c r="J7" s="11"/>
    </row>
    <row r="8" spans="1:10" ht="15.6" x14ac:dyDescent="0.3">
      <c r="A8" s="28" t="s">
        <v>3</v>
      </c>
      <c r="B8" s="7" t="s">
        <v>248</v>
      </c>
      <c r="C8" s="29"/>
      <c r="D8" s="29"/>
      <c r="E8" s="29"/>
      <c r="F8" s="29"/>
      <c r="G8" s="29"/>
      <c r="H8" s="29"/>
      <c r="I8" s="29"/>
      <c r="J8" s="29"/>
    </row>
    <row r="9" spans="1:10" x14ac:dyDescent="0.3">
      <c r="B9" s="29"/>
      <c r="C9" s="29"/>
      <c r="D9" s="29"/>
      <c r="E9" s="29"/>
      <c r="F9" s="29"/>
      <c r="G9" s="29"/>
      <c r="H9" s="29"/>
      <c r="I9" s="29"/>
      <c r="J9" s="29"/>
    </row>
    <row r="10" spans="1:10" x14ac:dyDescent="0.3">
      <c r="B10" s="103"/>
      <c r="C10" s="104"/>
      <c r="D10" s="104"/>
      <c r="E10" s="104"/>
      <c r="F10" s="104"/>
      <c r="G10" s="104"/>
      <c r="H10" s="104"/>
      <c r="I10" s="104"/>
      <c r="J10" s="105"/>
    </row>
    <row r="11" spans="1:10" x14ac:dyDescent="0.3">
      <c r="B11" s="106"/>
      <c r="C11" s="107"/>
      <c r="D11" s="107"/>
      <c r="E11" s="107"/>
      <c r="F11" s="107"/>
      <c r="G11" s="107"/>
      <c r="H11" s="107"/>
      <c r="I11" s="107"/>
      <c r="J11" s="108"/>
    </row>
    <row r="12" spans="1:10" ht="14.7" customHeight="1" x14ac:dyDescent="0.3">
      <c r="B12" s="109"/>
      <c r="C12" s="110"/>
      <c r="D12" s="110"/>
      <c r="E12" s="110"/>
      <c r="F12" s="110"/>
      <c r="G12" s="110"/>
      <c r="H12" s="110"/>
      <c r="I12" s="110"/>
      <c r="J12" s="111"/>
    </row>
    <row r="13" spans="1:10" ht="15" customHeight="1" x14ac:dyDescent="0.3">
      <c r="B13" s="19"/>
      <c r="C13" s="19"/>
      <c r="D13" s="19"/>
      <c r="E13" s="19"/>
      <c r="F13" s="19"/>
      <c r="G13" s="19"/>
      <c r="H13" s="19"/>
      <c r="I13" s="19"/>
      <c r="J13" s="19"/>
    </row>
    <row r="14" spans="1:10" ht="8.6999999999999993" customHeight="1" x14ac:dyDescent="0.3">
      <c r="B14" s="19"/>
      <c r="C14" s="19"/>
      <c r="D14" s="19"/>
      <c r="E14" s="19"/>
      <c r="F14" s="19"/>
      <c r="G14" s="19"/>
      <c r="H14" s="19"/>
      <c r="I14" s="19"/>
      <c r="J14" s="19"/>
    </row>
    <row r="15" spans="1:10" ht="15.6" x14ac:dyDescent="0.3">
      <c r="A15" s="28" t="s">
        <v>4</v>
      </c>
      <c r="B15" s="7" t="s">
        <v>75</v>
      </c>
      <c r="C15" s="19"/>
      <c r="D15" s="19"/>
      <c r="E15" s="19"/>
      <c r="F15" s="19"/>
      <c r="G15" s="19"/>
      <c r="H15" s="20"/>
      <c r="I15" s="19"/>
      <c r="J15" s="19"/>
    </row>
    <row r="17" spans="1:10" ht="15.6" x14ac:dyDescent="0.3">
      <c r="B17" s="112" t="s">
        <v>60</v>
      </c>
      <c r="C17" s="113"/>
      <c r="D17" s="112" t="s">
        <v>14</v>
      </c>
      <c r="E17" s="113"/>
    </row>
    <row r="18" spans="1:10" ht="15.6" x14ac:dyDescent="0.3">
      <c r="B18" s="114" t="s">
        <v>76</v>
      </c>
      <c r="C18" s="115"/>
      <c r="D18" s="116">
        <v>4.99</v>
      </c>
      <c r="E18" s="117"/>
    </row>
    <row r="19" spans="1:10" ht="15.6" x14ac:dyDescent="0.3">
      <c r="B19" s="114" t="s">
        <v>77</v>
      </c>
      <c r="C19" s="115"/>
      <c r="D19" s="116">
        <v>10.99</v>
      </c>
      <c r="E19" s="117"/>
    </row>
    <row r="20" spans="1:10" ht="15.6" x14ac:dyDescent="0.3">
      <c r="B20" s="114" t="s">
        <v>78</v>
      </c>
      <c r="C20" s="115"/>
      <c r="D20" s="116">
        <v>3.5</v>
      </c>
      <c r="E20" s="117"/>
    </row>
    <row r="21" spans="1:10" ht="15.6" x14ac:dyDescent="0.3">
      <c r="B21" s="112" t="s">
        <v>79</v>
      </c>
      <c r="C21" s="113"/>
      <c r="D21" s="119">
        <f>SUM(D18:E20)</f>
        <v>19.48</v>
      </c>
      <c r="E21" s="120"/>
    </row>
    <row r="24" spans="1:10" x14ac:dyDescent="0.3">
      <c r="B24" s="103"/>
      <c r="C24" s="104"/>
      <c r="D24" s="104"/>
      <c r="E24" s="104"/>
      <c r="F24" s="104"/>
      <c r="G24" s="104"/>
      <c r="H24" s="104"/>
      <c r="I24" s="104"/>
      <c r="J24" s="105"/>
    </row>
    <row r="25" spans="1:10" x14ac:dyDescent="0.3">
      <c r="B25" s="106"/>
      <c r="C25" s="107"/>
      <c r="D25" s="107"/>
      <c r="E25" s="107"/>
      <c r="F25" s="107"/>
      <c r="G25" s="107"/>
      <c r="H25" s="107"/>
      <c r="I25" s="107"/>
      <c r="J25" s="108"/>
    </row>
    <row r="26" spans="1:10" x14ac:dyDescent="0.3">
      <c r="B26" s="109"/>
      <c r="C26" s="110"/>
      <c r="D26" s="110"/>
      <c r="E26" s="110"/>
      <c r="F26" s="110"/>
      <c r="G26" s="110"/>
      <c r="H26" s="110"/>
      <c r="I26" s="110"/>
      <c r="J26" s="111"/>
    </row>
    <row r="28" spans="1:10" ht="15" thickBot="1" x14ac:dyDescent="0.35"/>
    <row r="29" spans="1:10" ht="16.2" thickBot="1" x14ac:dyDescent="0.35">
      <c r="A29" s="15" t="s">
        <v>63</v>
      </c>
      <c r="B29" s="16"/>
      <c r="C29" s="16"/>
      <c r="D29" s="16"/>
      <c r="E29" s="16"/>
      <c r="F29" s="16"/>
      <c r="G29" s="16"/>
      <c r="H29" s="16"/>
      <c r="I29" s="16"/>
      <c r="J29" s="17"/>
    </row>
    <row r="31" spans="1:10" ht="15.6" x14ac:dyDescent="0.3">
      <c r="A31" s="28" t="s">
        <v>5</v>
      </c>
      <c r="B31" s="7" t="s">
        <v>80</v>
      </c>
      <c r="C31" s="19"/>
      <c r="D31" s="19"/>
      <c r="E31" s="19"/>
      <c r="F31" s="19"/>
      <c r="G31" s="19"/>
      <c r="H31" s="20"/>
      <c r="I31" s="19"/>
      <c r="J31" s="19"/>
    </row>
    <row r="33" spans="1:10" x14ac:dyDescent="0.3">
      <c r="B33" s="103"/>
      <c r="C33" s="104"/>
      <c r="D33" s="104"/>
      <c r="E33" s="104"/>
      <c r="F33" s="104"/>
      <c r="G33" s="104"/>
      <c r="H33" s="104"/>
      <c r="I33" s="104"/>
      <c r="J33" s="105"/>
    </row>
    <row r="34" spans="1:10" ht="39" customHeight="1" x14ac:dyDescent="0.3">
      <c r="B34" s="106"/>
      <c r="C34" s="107"/>
      <c r="D34" s="107"/>
      <c r="E34" s="107"/>
      <c r="F34" s="107"/>
      <c r="G34" s="107"/>
      <c r="H34" s="107"/>
      <c r="I34" s="107"/>
      <c r="J34" s="108"/>
    </row>
    <row r="35" spans="1:10" x14ac:dyDescent="0.3">
      <c r="B35" s="109"/>
      <c r="C35" s="110"/>
      <c r="D35" s="110"/>
      <c r="E35" s="110"/>
      <c r="F35" s="110"/>
      <c r="G35" s="110"/>
      <c r="H35" s="110"/>
      <c r="I35" s="110"/>
      <c r="J35" s="111"/>
    </row>
    <row r="37" spans="1:10" ht="15" thickBot="1" x14ac:dyDescent="0.35"/>
    <row r="38" spans="1:10" ht="16.2" thickBot="1" x14ac:dyDescent="0.35">
      <c r="A38" s="15" t="s">
        <v>81</v>
      </c>
      <c r="B38" s="16"/>
      <c r="C38" s="16"/>
      <c r="D38" s="16"/>
      <c r="E38" s="16"/>
      <c r="F38" s="16"/>
      <c r="G38" s="16"/>
      <c r="H38" s="16"/>
      <c r="I38" s="16"/>
      <c r="J38" s="17"/>
    </row>
    <row r="40" spans="1:10" ht="32.549999999999997" customHeight="1" x14ac:dyDescent="0.3">
      <c r="A40" s="45" t="s">
        <v>5</v>
      </c>
      <c r="B40" s="118" t="s">
        <v>86</v>
      </c>
      <c r="C40" s="118"/>
      <c r="D40" s="118"/>
      <c r="E40" s="118"/>
      <c r="F40" s="118"/>
      <c r="G40" s="118"/>
      <c r="H40" s="118"/>
      <c r="I40" s="118"/>
      <c r="J40" s="118"/>
    </row>
    <row r="42" spans="1:10" s="46" customFormat="1" ht="28.8" x14ac:dyDescent="0.3">
      <c r="B42" s="47" t="s">
        <v>64</v>
      </c>
      <c r="C42" s="47" t="s">
        <v>59</v>
      </c>
      <c r="E42" s="47" t="s">
        <v>82</v>
      </c>
      <c r="F42" s="47" t="s">
        <v>59</v>
      </c>
    </row>
    <row r="43" spans="1:10" x14ac:dyDescent="0.3">
      <c r="B43" s="24" t="s">
        <v>55</v>
      </c>
      <c r="C43" s="31">
        <v>5063000</v>
      </c>
      <c r="E43" s="24" t="s">
        <v>83</v>
      </c>
      <c r="F43" s="32"/>
    </row>
    <row r="44" spans="1:10" x14ac:dyDescent="0.3">
      <c r="B44" s="24" t="s">
        <v>56</v>
      </c>
      <c r="C44" s="31">
        <v>31689000</v>
      </c>
      <c r="E44" s="24" t="s">
        <v>84</v>
      </c>
      <c r="F44" s="32"/>
    </row>
    <row r="45" spans="1:10" x14ac:dyDescent="0.3">
      <c r="B45" s="24" t="s">
        <v>57</v>
      </c>
      <c r="C45" s="31">
        <v>11120000</v>
      </c>
      <c r="E45" s="24" t="s">
        <v>85</v>
      </c>
      <c r="F45" s="32"/>
    </row>
    <row r="46" spans="1:10" x14ac:dyDescent="0.3">
      <c r="B46" s="24" t="s">
        <v>58</v>
      </c>
      <c r="C46" s="31">
        <v>4028000</v>
      </c>
    </row>
    <row r="49" spans="1:10" ht="40.200000000000003" customHeight="1" x14ac:dyDescent="0.3">
      <c r="A49" s="45" t="s">
        <v>6</v>
      </c>
      <c r="B49" s="118" t="s">
        <v>97</v>
      </c>
      <c r="C49" s="118"/>
      <c r="D49" s="118"/>
      <c r="E49" s="118"/>
      <c r="F49" s="118"/>
      <c r="G49" s="118"/>
      <c r="H49" s="118"/>
      <c r="I49" s="118"/>
      <c r="J49" s="118"/>
    </row>
    <row r="51" spans="1:10" x14ac:dyDescent="0.3">
      <c r="B51" s="47" t="s">
        <v>87</v>
      </c>
      <c r="C51" s="47" t="s">
        <v>88</v>
      </c>
      <c r="E51" s="47" t="s">
        <v>82</v>
      </c>
      <c r="F51" s="47" t="s">
        <v>88</v>
      </c>
    </row>
    <row r="52" spans="1:10" x14ac:dyDescent="0.3">
      <c r="B52" s="24" t="s">
        <v>89</v>
      </c>
      <c r="C52" s="31">
        <v>2440</v>
      </c>
      <c r="E52" s="24" t="s">
        <v>98</v>
      </c>
      <c r="F52" s="32"/>
    </row>
    <row r="53" spans="1:10" x14ac:dyDescent="0.3">
      <c r="B53" s="24" t="s">
        <v>90</v>
      </c>
      <c r="C53" s="31">
        <v>6052</v>
      </c>
      <c r="E53" s="24" t="s">
        <v>99</v>
      </c>
      <c r="F53" s="32"/>
    </row>
    <row r="54" spans="1:10" x14ac:dyDescent="0.3">
      <c r="B54" s="24" t="s">
        <v>91</v>
      </c>
      <c r="C54" s="31">
        <v>6371</v>
      </c>
      <c r="E54" s="24" t="s">
        <v>85</v>
      </c>
      <c r="F54" s="32"/>
    </row>
    <row r="55" spans="1:10" x14ac:dyDescent="0.3">
      <c r="B55" s="24" t="s">
        <v>92</v>
      </c>
      <c r="C55" s="31">
        <v>3390</v>
      </c>
    </row>
    <row r="56" spans="1:10" x14ac:dyDescent="0.3">
      <c r="B56" s="24" t="s">
        <v>93</v>
      </c>
      <c r="C56" s="31">
        <v>69911</v>
      </c>
    </row>
    <row r="57" spans="1:10" x14ac:dyDescent="0.3">
      <c r="B57" s="24" t="s">
        <v>94</v>
      </c>
      <c r="C57" s="31">
        <v>58232</v>
      </c>
    </row>
    <row r="58" spans="1:10" x14ac:dyDescent="0.3">
      <c r="B58" s="24" t="s">
        <v>95</v>
      </c>
      <c r="C58" s="31">
        <v>25362</v>
      </c>
    </row>
    <row r="59" spans="1:10" x14ac:dyDescent="0.3">
      <c r="B59" s="24" t="s">
        <v>96</v>
      </c>
      <c r="C59" s="31">
        <v>24622</v>
      </c>
    </row>
    <row r="62" spans="1:10" ht="33.6" customHeight="1" x14ac:dyDescent="0.3">
      <c r="A62" s="45" t="s">
        <v>7</v>
      </c>
      <c r="B62" s="118" t="s">
        <v>115</v>
      </c>
      <c r="C62" s="118"/>
      <c r="D62" s="118"/>
      <c r="E62" s="118"/>
      <c r="F62" s="118"/>
      <c r="G62" s="118"/>
      <c r="H62" s="118"/>
      <c r="I62" s="118"/>
      <c r="J62" s="118"/>
    </row>
    <row r="63" spans="1:10" ht="15.6" x14ac:dyDescent="0.3">
      <c r="A63" s="45"/>
      <c r="B63" s="38"/>
      <c r="C63" s="38"/>
      <c r="D63" s="38"/>
      <c r="E63" s="38"/>
      <c r="F63" s="38"/>
      <c r="G63" s="38"/>
      <c r="H63" s="38"/>
      <c r="I63" s="38"/>
      <c r="J63" s="38"/>
    </row>
    <row r="65" spans="1:10" x14ac:dyDescent="0.3">
      <c r="B65" s="47" t="s">
        <v>100</v>
      </c>
      <c r="C65" s="47" t="s">
        <v>101</v>
      </c>
      <c r="E65" s="47" t="s">
        <v>82</v>
      </c>
      <c r="F65" s="47" t="s">
        <v>101</v>
      </c>
    </row>
    <row r="66" spans="1:10" x14ac:dyDescent="0.3">
      <c r="B66" s="24" t="s">
        <v>103</v>
      </c>
      <c r="C66" s="31">
        <v>19.5</v>
      </c>
      <c r="E66" s="24" t="s">
        <v>98</v>
      </c>
      <c r="F66" s="32"/>
    </row>
    <row r="67" spans="1:10" x14ac:dyDescent="0.3">
      <c r="B67" s="24" t="s">
        <v>102</v>
      </c>
      <c r="C67" s="31">
        <v>24</v>
      </c>
      <c r="E67" s="24" t="s">
        <v>99</v>
      </c>
      <c r="F67" s="32"/>
    </row>
    <row r="68" spans="1:10" x14ac:dyDescent="0.3">
      <c r="B68" s="24" t="s">
        <v>104</v>
      </c>
      <c r="C68" s="31">
        <v>6.8</v>
      </c>
      <c r="E68" s="24" t="s">
        <v>85</v>
      </c>
      <c r="F68" s="32"/>
    </row>
    <row r="69" spans="1:10" x14ac:dyDescent="0.3">
      <c r="B69" s="24" t="s">
        <v>105</v>
      </c>
      <c r="C69" s="31">
        <v>5</v>
      </c>
    </row>
    <row r="70" spans="1:10" x14ac:dyDescent="0.3">
      <c r="B70" s="24" t="s">
        <v>106</v>
      </c>
      <c r="C70" s="31">
        <v>5</v>
      </c>
    </row>
    <row r="73" spans="1:10" ht="31.2" customHeight="1" x14ac:dyDescent="0.3">
      <c r="A73" s="45" t="s">
        <v>8</v>
      </c>
      <c r="B73" s="118" t="s">
        <v>244</v>
      </c>
      <c r="C73" s="118"/>
      <c r="D73" s="118"/>
      <c r="E73" s="118"/>
      <c r="F73" s="118"/>
      <c r="G73" s="118"/>
      <c r="H73" s="118"/>
      <c r="I73" s="118"/>
      <c r="J73" s="118"/>
    </row>
    <row r="75" spans="1:10" x14ac:dyDescent="0.3">
      <c r="B75" s="47" t="s">
        <v>100</v>
      </c>
      <c r="C75" s="47" t="s">
        <v>109</v>
      </c>
      <c r="E75" s="47" t="s">
        <v>82</v>
      </c>
      <c r="F75" s="47" t="s">
        <v>109</v>
      </c>
    </row>
    <row r="76" spans="1:10" x14ac:dyDescent="0.3">
      <c r="B76" s="24" t="s">
        <v>111</v>
      </c>
      <c r="C76" s="31">
        <v>121</v>
      </c>
      <c r="E76" s="24" t="s">
        <v>98</v>
      </c>
      <c r="F76" s="32"/>
    </row>
    <row r="77" spans="1:10" x14ac:dyDescent="0.3">
      <c r="B77" s="24" t="s">
        <v>108</v>
      </c>
      <c r="C77" s="31">
        <v>320</v>
      </c>
      <c r="E77" s="24" t="s">
        <v>99</v>
      </c>
      <c r="F77" s="32"/>
    </row>
    <row r="78" spans="1:10" x14ac:dyDescent="0.3">
      <c r="B78" s="24" t="s">
        <v>114</v>
      </c>
      <c r="C78" s="31">
        <v>81</v>
      </c>
      <c r="E78" s="24" t="s">
        <v>85</v>
      </c>
      <c r="F78" s="32"/>
    </row>
    <row r="79" spans="1:10" x14ac:dyDescent="0.3">
      <c r="B79" s="24" t="s">
        <v>113</v>
      </c>
      <c r="C79" s="31">
        <v>97</v>
      </c>
      <c r="E79" s="48" t="s">
        <v>83</v>
      </c>
      <c r="F79" s="49"/>
    </row>
    <row r="80" spans="1:10" x14ac:dyDescent="0.3">
      <c r="B80" s="24" t="s">
        <v>107</v>
      </c>
      <c r="C80" s="31">
        <v>389</v>
      </c>
    </row>
    <row r="81" spans="2:3" x14ac:dyDescent="0.3">
      <c r="B81" s="24" t="s">
        <v>110</v>
      </c>
      <c r="C81" s="31">
        <v>149</v>
      </c>
    </row>
    <row r="82" spans="2:3" x14ac:dyDescent="0.3">
      <c r="B82" s="24" t="s">
        <v>112</v>
      </c>
      <c r="C82" s="31">
        <v>97</v>
      </c>
    </row>
  </sheetData>
  <sortState xmlns:xlrd2="http://schemas.microsoft.com/office/spreadsheetml/2017/richdata2" ref="B76:C82">
    <sortCondition ref="B76:B82"/>
  </sortState>
  <mergeCells count="18">
    <mergeCell ref="B19:C19"/>
    <mergeCell ref="D19:E19"/>
    <mergeCell ref="B49:J49"/>
    <mergeCell ref="B62:J62"/>
    <mergeCell ref="B73:J73"/>
    <mergeCell ref="B33:J35"/>
    <mergeCell ref="B40:J40"/>
    <mergeCell ref="B24:J26"/>
    <mergeCell ref="B20:C20"/>
    <mergeCell ref="D20:E20"/>
    <mergeCell ref="B21:C21"/>
    <mergeCell ref="D21:E21"/>
    <mergeCell ref="A2:G3"/>
    <mergeCell ref="B10:J12"/>
    <mergeCell ref="B17:C17"/>
    <mergeCell ref="D17:E17"/>
    <mergeCell ref="B18:C18"/>
    <mergeCell ref="D18:E18"/>
  </mergeCells>
  <phoneticPr fontId="12" type="noConversion"/>
  <pageMargins left="0.19685039370078741" right="3.937007874015748E-2" top="0" bottom="0.3543307086614173" header="0.31496062992125984" footer="0.19685039370078741"/>
  <pageSetup paperSize="9" orientation="portrait" r:id="rId1"/>
  <headerFooter>
    <oddFooter>&amp;LPage &amp;P of &amp;N&amp;R&amp;A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E8AE6E-9322-4A95-A450-3798FBE2D423}">
  <dimension ref="A1:K105"/>
  <sheetViews>
    <sheetView zoomScaleNormal="100" workbookViewId="0">
      <pane ySplit="5" topLeftCell="A6" activePane="bottomLeft" state="frozen"/>
      <selection pane="bottomLeft" activeCell="B1" sqref="B1"/>
    </sheetView>
  </sheetViews>
  <sheetFormatPr defaultColWidth="8.6640625" defaultRowHeight="14.4" x14ac:dyDescent="0.3"/>
  <cols>
    <col min="1" max="1" width="3.6640625" style="1" customWidth="1"/>
    <col min="2" max="3" width="14.44140625" style="1" customWidth="1"/>
    <col min="4" max="4" width="16.109375" style="1" customWidth="1"/>
    <col min="5" max="5" width="14.44140625" style="1" customWidth="1"/>
    <col min="6" max="6" width="14.109375" style="1" customWidth="1"/>
    <col min="7" max="7" width="18.109375" style="1" customWidth="1"/>
    <col min="8" max="8" width="20.109375" style="1" customWidth="1"/>
    <col min="9" max="9" width="1.77734375" style="1" customWidth="1"/>
    <col min="10" max="10" width="1.109375" style="1" customWidth="1"/>
    <col min="11" max="16384" width="8.6640625" style="1"/>
  </cols>
  <sheetData>
    <row r="1" spans="1:10" ht="6.45" customHeight="1" x14ac:dyDescent="0.3">
      <c r="A1" s="6"/>
      <c r="B1" s="6"/>
      <c r="C1" s="6"/>
      <c r="D1" s="6"/>
      <c r="E1" s="6"/>
      <c r="F1" s="6"/>
      <c r="G1" s="6"/>
      <c r="H1" s="6"/>
      <c r="I1" s="6"/>
      <c r="J1" s="6"/>
    </row>
    <row r="2" spans="1:10" ht="21" x14ac:dyDescent="0.3">
      <c r="A2" s="102" t="s">
        <v>116</v>
      </c>
      <c r="B2" s="102"/>
      <c r="C2" s="102"/>
      <c r="D2" s="102"/>
      <c r="E2" s="102"/>
      <c r="F2" s="102"/>
      <c r="G2" s="102"/>
      <c r="H2" s="26"/>
      <c r="I2" s="26"/>
      <c r="J2" s="26"/>
    </row>
    <row r="3" spans="1:10" ht="21" x14ac:dyDescent="0.3">
      <c r="A3" s="102"/>
      <c r="B3" s="102"/>
      <c r="C3" s="102"/>
      <c r="D3" s="102"/>
      <c r="E3" s="102"/>
      <c r="F3" s="102"/>
      <c r="G3" s="102"/>
      <c r="H3" s="26"/>
      <c r="I3" s="26"/>
      <c r="J3" s="26"/>
    </row>
    <row r="4" spans="1:10" ht="7.8" customHeight="1" x14ac:dyDescent="0.3"/>
    <row r="5" spans="1:10" s="8" customFormat="1" ht="18.45" customHeight="1" thickBot="1" x14ac:dyDescent="0.35"/>
    <row r="6" spans="1:10" s="8" customFormat="1" ht="16.2" thickBot="1" x14ac:dyDescent="0.35">
      <c r="A6" s="15" t="s">
        <v>11</v>
      </c>
      <c r="B6" s="16"/>
      <c r="C6" s="16"/>
      <c r="D6" s="16"/>
      <c r="E6" s="16"/>
      <c r="F6" s="16"/>
      <c r="G6" s="16"/>
      <c r="H6" s="16"/>
      <c r="I6" s="16"/>
      <c r="J6" s="17"/>
    </row>
    <row r="7" spans="1:10" s="8" customFormat="1" x14ac:dyDescent="0.3">
      <c r="A7" s="10"/>
      <c r="B7" s="11"/>
      <c r="C7" s="11"/>
      <c r="D7" s="11"/>
      <c r="E7" s="11"/>
      <c r="F7" s="11"/>
      <c r="G7" s="11"/>
      <c r="H7" s="11"/>
      <c r="I7" s="11"/>
      <c r="J7" s="11"/>
    </row>
    <row r="8" spans="1:10" ht="15.6" x14ac:dyDescent="0.3">
      <c r="A8" s="9" t="s">
        <v>3</v>
      </c>
      <c r="B8" s="7" t="s">
        <v>245</v>
      </c>
      <c r="C8" s="25"/>
      <c r="D8" s="25"/>
      <c r="E8" s="25"/>
      <c r="F8" s="25"/>
      <c r="G8" s="25"/>
      <c r="H8" s="25"/>
      <c r="I8" s="25"/>
      <c r="J8" s="25"/>
    </row>
    <row r="9" spans="1:10" ht="6" customHeight="1" x14ac:dyDescent="0.3">
      <c r="B9" s="25"/>
      <c r="C9" s="25"/>
      <c r="D9" s="25"/>
      <c r="E9" s="25"/>
      <c r="F9" s="25"/>
      <c r="G9" s="25"/>
      <c r="H9" s="25"/>
      <c r="I9" s="25"/>
      <c r="J9" s="25"/>
    </row>
    <row r="10" spans="1:10" x14ac:dyDescent="0.3">
      <c r="B10" s="103"/>
      <c r="C10" s="104"/>
      <c r="D10" s="104"/>
      <c r="E10" s="104"/>
      <c r="F10" s="104"/>
      <c r="G10" s="104"/>
      <c r="H10" s="104"/>
      <c r="I10" s="104"/>
      <c r="J10" s="105"/>
    </row>
    <row r="11" spans="1:10" x14ac:dyDescent="0.3">
      <c r="B11" s="106"/>
      <c r="C11" s="107"/>
      <c r="D11" s="107"/>
      <c r="E11" s="107"/>
      <c r="F11" s="107"/>
      <c r="G11" s="107"/>
      <c r="H11" s="107"/>
      <c r="I11" s="107"/>
      <c r="J11" s="108"/>
    </row>
    <row r="12" spans="1:10" ht="14.7" customHeight="1" x14ac:dyDescent="0.3">
      <c r="B12" s="109"/>
      <c r="C12" s="110"/>
      <c r="D12" s="110"/>
      <c r="E12" s="110"/>
      <c r="F12" s="110"/>
      <c r="G12" s="110"/>
      <c r="H12" s="110"/>
      <c r="I12" s="110"/>
      <c r="J12" s="111"/>
    </row>
    <row r="13" spans="1:10" ht="15" customHeight="1" x14ac:dyDescent="0.3">
      <c r="B13" s="19"/>
      <c r="C13" s="19"/>
      <c r="D13" s="19"/>
      <c r="E13" s="19"/>
      <c r="F13" s="19"/>
      <c r="G13" s="19"/>
      <c r="H13" s="19"/>
      <c r="I13" s="19"/>
      <c r="J13" s="19"/>
    </row>
    <row r="14" spans="1:10" ht="15.6" x14ac:dyDescent="0.3">
      <c r="A14" s="63" t="s">
        <v>4</v>
      </c>
      <c r="B14" s="121" t="s">
        <v>246</v>
      </c>
      <c r="C14" s="121"/>
      <c r="D14" s="121"/>
      <c r="E14" s="121"/>
      <c r="F14" s="121"/>
      <c r="G14" s="121"/>
      <c r="H14" s="121"/>
      <c r="I14" s="121"/>
      <c r="J14" s="121"/>
    </row>
    <row r="15" spans="1:10" ht="4.2" customHeight="1" x14ac:dyDescent="0.3">
      <c r="A15" s="18"/>
      <c r="B15" s="43"/>
      <c r="C15" s="43"/>
      <c r="D15" s="43"/>
      <c r="E15" s="43"/>
      <c r="F15" s="43"/>
      <c r="G15" s="43"/>
      <c r="H15" s="43"/>
      <c r="I15" s="43"/>
      <c r="J15" s="43"/>
    </row>
    <row r="16" spans="1:10" ht="10.8" customHeight="1" x14ac:dyDescent="0.3">
      <c r="A16" s="18"/>
      <c r="B16" s="21"/>
      <c r="C16" s="21"/>
      <c r="D16" s="21"/>
      <c r="E16" s="21"/>
      <c r="F16" s="21"/>
      <c r="G16" s="21"/>
      <c r="H16" s="21"/>
      <c r="I16" s="21"/>
      <c r="J16" s="21"/>
    </row>
    <row r="17" spans="1:10" ht="15.6" x14ac:dyDescent="0.3">
      <c r="A17" s="18"/>
      <c r="B17" s="124" t="s">
        <v>121</v>
      </c>
      <c r="C17" s="43"/>
      <c r="D17" s="43" t="s">
        <v>118</v>
      </c>
      <c r="E17" s="43"/>
      <c r="F17" s="41" t="s">
        <v>117</v>
      </c>
      <c r="G17" s="42"/>
      <c r="H17" s="44"/>
      <c r="I17" s="44"/>
      <c r="J17" s="44"/>
    </row>
    <row r="18" spans="1:10" ht="15.45" customHeight="1" x14ac:dyDescent="0.3">
      <c r="A18" s="18"/>
      <c r="B18" s="124"/>
      <c r="C18" s="43"/>
      <c r="D18" s="42"/>
      <c r="E18" s="43"/>
      <c r="F18" s="121" t="s">
        <v>120</v>
      </c>
      <c r="G18" s="121"/>
      <c r="H18" s="121"/>
      <c r="I18" s="44"/>
      <c r="J18" s="44"/>
    </row>
    <row r="19" spans="1:10" ht="15.6" x14ac:dyDescent="0.3">
      <c r="A19" s="18"/>
      <c r="B19" s="124"/>
      <c r="C19" s="43"/>
      <c r="D19" s="43" t="s">
        <v>119</v>
      </c>
      <c r="E19" s="43"/>
      <c r="H19" s="44"/>
      <c r="I19" s="44"/>
      <c r="J19" s="44"/>
    </row>
    <row r="20" spans="1:10" ht="15.6" x14ac:dyDescent="0.3">
      <c r="A20" s="18"/>
      <c r="B20" s="44"/>
      <c r="C20" s="44"/>
      <c r="D20" s="44"/>
      <c r="E20" s="44"/>
      <c r="F20" s="44"/>
      <c r="G20" s="44"/>
      <c r="H20" s="44"/>
      <c r="I20" s="44"/>
      <c r="J20" s="44"/>
    </row>
    <row r="21" spans="1:10" ht="15.6" x14ac:dyDescent="0.3">
      <c r="A21" s="18"/>
      <c r="B21" s="44"/>
      <c r="C21" s="44"/>
      <c r="D21" s="44"/>
      <c r="E21" s="44"/>
      <c r="F21" s="44"/>
      <c r="G21" s="44"/>
      <c r="H21" s="44"/>
      <c r="I21" s="44"/>
      <c r="J21" s="44"/>
    </row>
    <row r="22" spans="1:10" ht="33" customHeight="1" x14ac:dyDescent="0.3">
      <c r="A22" s="63" t="s">
        <v>5</v>
      </c>
      <c r="B22" s="121" t="s">
        <v>173</v>
      </c>
      <c r="C22" s="121"/>
      <c r="D22" s="121"/>
      <c r="E22" s="121"/>
      <c r="F22" s="121"/>
      <c r="G22" s="121"/>
      <c r="H22" s="121"/>
      <c r="I22" s="121"/>
      <c r="J22" s="121"/>
    </row>
    <row r="23" spans="1:10" ht="6" customHeight="1" x14ac:dyDescent="0.3">
      <c r="B23" s="25"/>
      <c r="C23" s="25"/>
      <c r="D23" s="25"/>
      <c r="E23" s="25"/>
      <c r="F23" s="25"/>
      <c r="G23" s="25"/>
      <c r="H23" s="25"/>
      <c r="I23" s="25"/>
      <c r="J23" s="25"/>
    </row>
    <row r="24" spans="1:10" x14ac:dyDescent="0.3">
      <c r="B24" s="62" t="s">
        <v>172</v>
      </c>
      <c r="C24" s="25"/>
      <c r="D24" s="25"/>
      <c r="E24" s="25"/>
      <c r="F24" s="25"/>
      <c r="G24" s="25"/>
      <c r="H24" s="25"/>
      <c r="I24" s="25"/>
      <c r="J24" s="25"/>
    </row>
    <row r="25" spans="1:10" x14ac:dyDescent="0.3">
      <c r="B25" s="25"/>
      <c r="C25" s="25"/>
      <c r="D25" s="25"/>
      <c r="E25" s="25"/>
      <c r="F25" s="25"/>
      <c r="G25" s="25"/>
      <c r="H25" s="25"/>
      <c r="I25" s="25"/>
      <c r="J25" s="25"/>
    </row>
    <row r="26" spans="1:10" ht="15" customHeight="1" x14ac:dyDescent="0.3">
      <c r="B26" s="103"/>
      <c r="C26" s="104"/>
      <c r="D26" s="104"/>
      <c r="E26" s="104"/>
      <c r="F26" s="104"/>
      <c r="G26" s="104"/>
      <c r="H26" s="104"/>
      <c r="I26" s="104"/>
      <c r="J26" s="105"/>
    </row>
    <row r="27" spans="1:10" ht="15" customHeight="1" x14ac:dyDescent="0.3">
      <c r="B27" s="106"/>
      <c r="C27" s="107"/>
      <c r="D27" s="107"/>
      <c r="E27" s="107"/>
      <c r="F27" s="107"/>
      <c r="G27" s="107"/>
      <c r="H27" s="107"/>
      <c r="I27" s="107"/>
      <c r="J27" s="108"/>
    </row>
    <row r="28" spans="1:10" ht="15" customHeight="1" x14ac:dyDescent="0.3">
      <c r="B28" s="109"/>
      <c r="C28" s="110"/>
      <c r="D28" s="110"/>
      <c r="E28" s="110"/>
      <c r="F28" s="110"/>
      <c r="G28" s="110"/>
      <c r="H28" s="110"/>
      <c r="I28" s="110"/>
      <c r="J28" s="111"/>
    </row>
    <row r="29" spans="1:10" ht="15" customHeight="1" thickBot="1" x14ac:dyDescent="0.35">
      <c r="B29" s="79"/>
      <c r="C29" s="79"/>
      <c r="D29" s="79"/>
      <c r="E29" s="79"/>
      <c r="F29" s="79"/>
      <c r="G29" s="79"/>
      <c r="H29" s="79"/>
      <c r="I29" s="79"/>
      <c r="J29" s="79"/>
    </row>
    <row r="30" spans="1:10" ht="16.2" thickBot="1" x14ac:dyDescent="0.35">
      <c r="A30" s="15" t="s">
        <v>12</v>
      </c>
      <c r="B30" s="22"/>
      <c r="C30" s="22"/>
      <c r="D30" s="22"/>
      <c r="E30" s="22"/>
      <c r="F30" s="22"/>
      <c r="G30" s="22"/>
      <c r="H30" s="22"/>
      <c r="I30" s="22"/>
      <c r="J30" s="17"/>
    </row>
    <row r="31" spans="1:10" ht="15.6" x14ac:dyDescent="0.3">
      <c r="A31" s="18"/>
      <c r="B31" s="44"/>
      <c r="C31" s="44"/>
      <c r="D31" s="44"/>
      <c r="E31" s="44"/>
      <c r="F31" s="44"/>
      <c r="G31" s="44"/>
      <c r="H31" s="44"/>
      <c r="I31" s="44"/>
      <c r="J31" s="44"/>
    </row>
    <row r="32" spans="1:10" ht="15.6" x14ac:dyDescent="0.3">
      <c r="A32" s="18" t="s">
        <v>6</v>
      </c>
      <c r="B32" s="121" t="s">
        <v>247</v>
      </c>
      <c r="C32" s="121"/>
      <c r="D32" s="121"/>
      <c r="E32" s="121"/>
      <c r="F32" s="121"/>
      <c r="G32" s="121"/>
      <c r="H32" s="121"/>
      <c r="I32" s="121"/>
      <c r="J32" s="121"/>
    </row>
    <row r="33" spans="1:11" ht="15.6" x14ac:dyDescent="0.3">
      <c r="A33" s="18"/>
      <c r="B33" s="44"/>
      <c r="C33" s="44"/>
      <c r="D33" s="44"/>
      <c r="E33" s="44"/>
      <c r="F33" s="44"/>
      <c r="G33" s="44"/>
      <c r="H33" s="44"/>
      <c r="I33" s="44"/>
      <c r="J33" s="44"/>
    </row>
    <row r="34" spans="1:11" ht="15.6" x14ac:dyDescent="0.3">
      <c r="A34" s="18"/>
      <c r="B34" s="47" t="s">
        <v>87</v>
      </c>
      <c r="C34" s="47" t="s">
        <v>122</v>
      </c>
      <c r="D34" s="47" t="s">
        <v>88</v>
      </c>
      <c r="E34" s="44"/>
      <c r="F34" s="47" t="s">
        <v>122</v>
      </c>
      <c r="G34" s="47" t="s">
        <v>126</v>
      </c>
      <c r="H34" s="44"/>
      <c r="I34" s="44"/>
      <c r="J34" s="44"/>
      <c r="K34" s="44"/>
    </row>
    <row r="35" spans="1:11" ht="15.6" x14ac:dyDescent="0.3">
      <c r="A35" s="18"/>
      <c r="B35" s="24" t="s">
        <v>89</v>
      </c>
      <c r="C35" s="24" t="s">
        <v>123</v>
      </c>
      <c r="D35" s="31">
        <v>2440</v>
      </c>
      <c r="E35" s="44"/>
      <c r="F35" s="24" t="s">
        <v>123</v>
      </c>
      <c r="G35" s="31">
        <f>AVERAGEIFS($D$35:$D$42,$C$35:$C$42,F35)</f>
        <v>4563.25</v>
      </c>
      <c r="H35" s="44"/>
      <c r="I35" s="44"/>
      <c r="J35" s="44"/>
      <c r="K35" s="44"/>
    </row>
    <row r="36" spans="1:11" ht="15.6" x14ac:dyDescent="0.3">
      <c r="A36" s="18"/>
      <c r="B36" s="24" t="s">
        <v>90</v>
      </c>
      <c r="C36" s="24" t="s">
        <v>123</v>
      </c>
      <c r="D36" s="31">
        <v>6052</v>
      </c>
      <c r="E36" s="44"/>
      <c r="F36" s="24" t="s">
        <v>124</v>
      </c>
      <c r="G36" s="31">
        <f t="shared" ref="G36" si="0">AVERAGEIFS($D$35:$D$42,$C$35:$C$42,F36)</f>
        <v>64071.5</v>
      </c>
      <c r="H36" s="44"/>
      <c r="I36" s="44"/>
      <c r="J36" s="44"/>
      <c r="K36" s="44"/>
    </row>
    <row r="37" spans="1:11" ht="15.6" x14ac:dyDescent="0.3">
      <c r="A37" s="18"/>
      <c r="B37" s="24" t="s">
        <v>91</v>
      </c>
      <c r="C37" s="24" t="s">
        <v>123</v>
      </c>
      <c r="D37" s="31">
        <v>6371</v>
      </c>
      <c r="E37" s="44"/>
      <c r="F37" s="24" t="s">
        <v>125</v>
      </c>
      <c r="G37" s="31">
        <f>AVERAGEIFS($D$35:$D$42,$C$35:$C$42,F37)</f>
        <v>24992</v>
      </c>
      <c r="H37" s="44"/>
      <c r="I37" s="44"/>
      <c r="J37" s="44"/>
      <c r="K37" s="44"/>
    </row>
    <row r="38" spans="1:11" ht="15.6" x14ac:dyDescent="0.3">
      <c r="A38" s="18"/>
      <c r="B38" s="24" t="s">
        <v>92</v>
      </c>
      <c r="C38" s="24" t="s">
        <v>123</v>
      </c>
      <c r="D38" s="31">
        <v>3390</v>
      </c>
      <c r="E38" s="44"/>
      <c r="F38" s="33"/>
      <c r="G38" s="51"/>
      <c r="H38" s="44"/>
      <c r="I38" s="44"/>
      <c r="J38" s="44"/>
      <c r="K38" s="44"/>
    </row>
    <row r="39" spans="1:11" ht="15.6" x14ac:dyDescent="0.3">
      <c r="A39" s="18"/>
      <c r="B39" s="24" t="s">
        <v>93</v>
      </c>
      <c r="C39" s="24" t="s">
        <v>124</v>
      </c>
      <c r="D39" s="31">
        <v>69911</v>
      </c>
      <c r="E39" s="44"/>
      <c r="F39" s="44"/>
      <c r="G39" s="44"/>
      <c r="H39" s="44"/>
      <c r="I39" s="44"/>
      <c r="J39" s="44"/>
      <c r="K39" s="44"/>
    </row>
    <row r="40" spans="1:11" ht="15.6" x14ac:dyDescent="0.3">
      <c r="A40" s="18"/>
      <c r="B40" s="24" t="s">
        <v>94</v>
      </c>
      <c r="C40" s="24" t="s">
        <v>124</v>
      </c>
      <c r="D40" s="31">
        <v>58232</v>
      </c>
      <c r="E40" s="44"/>
      <c r="F40" s="44"/>
      <c r="G40" s="44"/>
      <c r="H40" s="44"/>
      <c r="I40" s="44"/>
      <c r="J40" s="44"/>
      <c r="K40" s="44"/>
    </row>
    <row r="41" spans="1:11" ht="15.6" x14ac:dyDescent="0.3">
      <c r="A41" s="18"/>
      <c r="B41" s="24" t="s">
        <v>95</v>
      </c>
      <c r="C41" s="24" t="s">
        <v>125</v>
      </c>
      <c r="D41" s="31">
        <v>25362</v>
      </c>
      <c r="E41" s="44"/>
      <c r="F41" s="44"/>
      <c r="G41" s="44"/>
      <c r="H41" s="44"/>
      <c r="I41" s="44"/>
      <c r="J41" s="44"/>
      <c r="K41" s="44"/>
    </row>
    <row r="42" spans="1:11" ht="15.6" x14ac:dyDescent="0.3">
      <c r="A42" s="18"/>
      <c r="B42" s="24" t="s">
        <v>96</v>
      </c>
      <c r="C42" s="24" t="s">
        <v>125</v>
      </c>
      <c r="D42" s="31">
        <v>24622</v>
      </c>
      <c r="E42" s="44"/>
      <c r="F42" s="44"/>
      <c r="G42" s="44"/>
      <c r="H42" s="44"/>
      <c r="I42" s="44"/>
      <c r="J42" s="44"/>
      <c r="K42" s="44"/>
    </row>
    <row r="43" spans="1:11" ht="10.199999999999999" customHeight="1" x14ac:dyDescent="0.3">
      <c r="B43" s="19"/>
      <c r="C43" s="19"/>
      <c r="D43" s="19"/>
      <c r="E43" s="19"/>
      <c r="F43" s="19"/>
      <c r="G43" s="19"/>
      <c r="H43" s="19"/>
      <c r="I43" s="19"/>
      <c r="J43" s="19"/>
    </row>
    <row r="44" spans="1:11" x14ac:dyDescent="0.3">
      <c r="B44" s="19"/>
      <c r="C44" s="19"/>
      <c r="D44" s="19"/>
      <c r="E44" s="19"/>
      <c r="F44" s="19"/>
      <c r="G44" s="19"/>
      <c r="H44" s="19"/>
      <c r="I44" s="19"/>
      <c r="J44" s="19"/>
    </row>
    <row r="45" spans="1:11" x14ac:dyDescent="0.3">
      <c r="B45" s="103"/>
      <c r="C45" s="104"/>
      <c r="D45" s="104"/>
      <c r="E45" s="104"/>
      <c r="F45" s="104"/>
      <c r="G45" s="104"/>
      <c r="H45" s="104"/>
      <c r="I45" s="104"/>
      <c r="J45" s="105"/>
    </row>
    <row r="46" spans="1:11" x14ac:dyDescent="0.3">
      <c r="B46" s="106"/>
      <c r="C46" s="107"/>
      <c r="D46" s="107"/>
      <c r="E46" s="107"/>
      <c r="F46" s="107"/>
      <c r="G46" s="107"/>
      <c r="H46" s="107"/>
      <c r="I46" s="107"/>
      <c r="J46" s="108"/>
    </row>
    <row r="47" spans="1:11" x14ac:dyDescent="0.3">
      <c r="B47" s="109"/>
      <c r="C47" s="110"/>
      <c r="D47" s="110"/>
      <c r="E47" s="110"/>
      <c r="F47" s="110"/>
      <c r="G47" s="110"/>
      <c r="H47" s="110"/>
      <c r="I47" s="110"/>
      <c r="J47" s="111"/>
    </row>
    <row r="48" spans="1:11" x14ac:dyDescent="0.3">
      <c r="B48" s="19"/>
      <c r="C48" s="19"/>
      <c r="D48" s="19"/>
      <c r="E48" s="19"/>
      <c r="F48" s="19"/>
      <c r="G48" s="19"/>
      <c r="H48" s="19"/>
      <c r="I48" s="19"/>
      <c r="J48" s="19"/>
    </row>
    <row r="49" spans="1:10" ht="15.6" x14ac:dyDescent="0.3">
      <c r="A49" s="18" t="s">
        <v>7</v>
      </c>
      <c r="B49" s="121" t="s">
        <v>253</v>
      </c>
      <c r="C49" s="121"/>
      <c r="D49" s="121"/>
      <c r="E49" s="121"/>
      <c r="F49" s="121"/>
      <c r="G49" s="121"/>
      <c r="H49" s="121"/>
      <c r="I49" s="121"/>
      <c r="J49" s="121"/>
    </row>
    <row r="50" spans="1:10" ht="4.8" customHeight="1" x14ac:dyDescent="0.3">
      <c r="B50" s="19"/>
      <c r="C50" s="19"/>
      <c r="D50" s="19"/>
      <c r="E50" s="19"/>
      <c r="F50" s="19"/>
      <c r="G50" s="19"/>
      <c r="H50" s="19"/>
      <c r="I50" s="19"/>
      <c r="J50" s="19"/>
    </row>
    <row r="51" spans="1:10" ht="15.6" x14ac:dyDescent="0.3">
      <c r="A51" s="18"/>
      <c r="B51" s="44"/>
      <c r="C51" s="44"/>
      <c r="D51" s="44"/>
      <c r="E51" s="44"/>
      <c r="F51" s="44"/>
      <c r="G51" s="44"/>
      <c r="H51" s="44"/>
      <c r="I51" s="44"/>
      <c r="J51" s="44"/>
    </row>
    <row r="52" spans="1:10" ht="33.450000000000003" customHeight="1" x14ac:dyDescent="0.3">
      <c r="A52" s="18"/>
      <c r="B52" s="124" t="s">
        <v>140</v>
      </c>
      <c r="C52" s="43"/>
      <c r="D52" s="121" t="s">
        <v>143</v>
      </c>
      <c r="E52" s="121"/>
      <c r="G52" s="123" t="s">
        <v>141</v>
      </c>
      <c r="H52" s="123"/>
      <c r="I52" s="44"/>
      <c r="J52" s="44"/>
    </row>
    <row r="53" spans="1:10" ht="15.45" customHeight="1" x14ac:dyDescent="0.3">
      <c r="A53" s="18"/>
      <c r="B53" s="124"/>
      <c r="C53" s="43"/>
      <c r="D53" s="110"/>
      <c r="E53" s="110"/>
      <c r="G53" s="41" t="s">
        <v>142</v>
      </c>
      <c r="H53" s="52"/>
      <c r="I53" s="44"/>
      <c r="J53" s="44"/>
    </row>
    <row r="54" spans="1:10" ht="15.6" x14ac:dyDescent="0.3">
      <c r="A54" s="18"/>
      <c r="B54" s="124"/>
      <c r="C54" s="43"/>
      <c r="D54" s="43"/>
      <c r="E54" s="43"/>
      <c r="G54" s="41"/>
      <c r="H54" s="41"/>
      <c r="I54" s="44"/>
      <c r="J54" s="44"/>
    </row>
    <row r="55" spans="1:10" ht="15.6" x14ac:dyDescent="0.3">
      <c r="A55" s="18"/>
      <c r="B55" s="44"/>
      <c r="C55" s="44"/>
      <c r="D55" s="44"/>
      <c r="E55" s="44"/>
      <c r="F55" s="44"/>
      <c r="G55" s="44"/>
      <c r="H55" s="44"/>
      <c r="I55" s="44"/>
      <c r="J55" s="44"/>
    </row>
    <row r="56" spans="1:10" ht="15.6" x14ac:dyDescent="0.3">
      <c r="A56" s="18"/>
      <c r="B56" s="44"/>
      <c r="C56" s="44"/>
      <c r="D56" s="44"/>
      <c r="E56" s="44"/>
      <c r="F56" s="44"/>
      <c r="G56" s="44"/>
      <c r="H56" s="44"/>
      <c r="I56" s="44"/>
      <c r="J56" s="44"/>
    </row>
    <row r="57" spans="1:10" ht="15.6" x14ac:dyDescent="0.3">
      <c r="B57" s="47" t="s">
        <v>128</v>
      </c>
      <c r="C57" s="47" t="s">
        <v>131</v>
      </c>
      <c r="D57" s="47" t="s">
        <v>132</v>
      </c>
      <c r="E57" s="44"/>
      <c r="F57" s="47" t="s">
        <v>131</v>
      </c>
      <c r="G57" s="47" t="s">
        <v>139</v>
      </c>
      <c r="H57" s="19"/>
      <c r="I57" s="19"/>
      <c r="J57" s="19"/>
    </row>
    <row r="58" spans="1:10" ht="15.6" x14ac:dyDescent="0.3">
      <c r="B58" s="24" t="s">
        <v>130</v>
      </c>
      <c r="C58" s="24" t="s">
        <v>133</v>
      </c>
      <c r="D58" s="31">
        <v>8848</v>
      </c>
      <c r="E58" s="44"/>
      <c r="F58" s="24" t="s">
        <v>133</v>
      </c>
      <c r="G58" s="31">
        <f>COUNTIFS(C58:C62,F58)</f>
        <v>3</v>
      </c>
      <c r="H58" s="19"/>
      <c r="I58" s="19"/>
      <c r="J58" s="19"/>
    </row>
    <row r="59" spans="1:10" ht="15.6" x14ac:dyDescent="0.3">
      <c r="B59" s="24" t="s">
        <v>134</v>
      </c>
      <c r="C59" s="24" t="s">
        <v>135</v>
      </c>
      <c r="D59" s="31">
        <v>8611</v>
      </c>
      <c r="E59" s="44"/>
      <c r="F59" s="24" t="s">
        <v>135</v>
      </c>
      <c r="G59" s="31">
        <f>COUNTIFS(C58:C62,F59)</f>
        <v>2</v>
      </c>
      <c r="H59" s="19"/>
      <c r="I59" s="19"/>
      <c r="J59" s="19"/>
    </row>
    <row r="60" spans="1:10" ht="15.6" x14ac:dyDescent="0.3">
      <c r="B60" s="24" t="s">
        <v>136</v>
      </c>
      <c r="C60" s="24" t="s">
        <v>133</v>
      </c>
      <c r="D60" s="31">
        <v>8091</v>
      </c>
      <c r="E60" s="44"/>
      <c r="F60" s="33"/>
      <c r="G60" s="51"/>
      <c r="H60" s="19"/>
      <c r="I60" s="19"/>
      <c r="J60" s="19"/>
    </row>
    <row r="61" spans="1:10" ht="15.6" x14ac:dyDescent="0.3">
      <c r="B61" s="24" t="s">
        <v>137</v>
      </c>
      <c r="C61" s="24" t="s">
        <v>135</v>
      </c>
      <c r="D61" s="31">
        <v>8051</v>
      </c>
      <c r="E61" s="44"/>
      <c r="F61" s="33"/>
      <c r="G61" s="51"/>
      <c r="H61" s="19"/>
      <c r="I61" s="19"/>
      <c r="J61" s="19"/>
    </row>
    <row r="62" spans="1:10" ht="15.6" x14ac:dyDescent="0.3">
      <c r="B62" s="24" t="s">
        <v>138</v>
      </c>
      <c r="C62" s="24" t="s">
        <v>133</v>
      </c>
      <c r="D62" s="31">
        <v>7543</v>
      </c>
      <c r="E62" s="44"/>
      <c r="F62" s="44"/>
      <c r="G62" s="44"/>
      <c r="H62" s="19"/>
      <c r="I62" s="19"/>
      <c r="J62" s="19"/>
    </row>
    <row r="63" spans="1:10" x14ac:dyDescent="0.3">
      <c r="B63" s="19"/>
      <c r="C63" s="19"/>
      <c r="D63" s="19"/>
      <c r="E63" s="19"/>
      <c r="F63" s="19"/>
      <c r="G63" s="19"/>
      <c r="H63" s="19"/>
      <c r="I63" s="19"/>
      <c r="J63" s="19"/>
    </row>
    <row r="64" spans="1:10" ht="15" thickBot="1" x14ac:dyDescent="0.35">
      <c r="B64" s="19"/>
      <c r="C64" s="19"/>
      <c r="D64" s="19"/>
      <c r="E64" s="19"/>
      <c r="F64" s="19"/>
      <c r="G64" s="19"/>
      <c r="H64" s="19"/>
      <c r="I64" s="19"/>
      <c r="J64" s="19"/>
    </row>
    <row r="65" spans="1:10" ht="16.2" thickBot="1" x14ac:dyDescent="0.35">
      <c r="A65" s="15" t="s">
        <v>13</v>
      </c>
      <c r="B65" s="22"/>
      <c r="C65" s="22"/>
      <c r="D65" s="22"/>
      <c r="E65" s="22"/>
      <c r="F65" s="22"/>
      <c r="G65" s="22"/>
      <c r="H65" s="22"/>
      <c r="I65" s="22"/>
      <c r="J65" s="17"/>
    </row>
    <row r="66" spans="1:10" ht="9.4499999999999993" customHeight="1" x14ac:dyDescent="0.3">
      <c r="B66" s="19"/>
      <c r="C66" s="19"/>
      <c r="D66" s="19"/>
      <c r="E66" s="19"/>
      <c r="F66" s="19"/>
      <c r="G66" s="19"/>
      <c r="H66" s="19"/>
      <c r="I66" s="19"/>
      <c r="J66" s="19"/>
    </row>
    <row r="67" spans="1:10" ht="15.6" x14ac:dyDescent="0.3">
      <c r="A67" s="23" t="s">
        <v>8</v>
      </c>
      <c r="B67" s="121" t="s">
        <v>144</v>
      </c>
      <c r="C67" s="122"/>
      <c r="D67" s="122"/>
      <c r="E67" s="122"/>
      <c r="F67" s="122"/>
      <c r="G67" s="122"/>
      <c r="H67" s="122"/>
      <c r="I67" s="122"/>
      <c r="J67" s="122"/>
    </row>
    <row r="68" spans="1:10" ht="8.6999999999999993" customHeight="1" x14ac:dyDescent="0.3">
      <c r="A68" s="19"/>
      <c r="B68" s="19"/>
      <c r="C68" s="19"/>
      <c r="D68" s="19"/>
      <c r="E68" s="19"/>
      <c r="F68" s="19"/>
      <c r="G68" s="19"/>
      <c r="H68" s="19"/>
      <c r="I68" s="19"/>
      <c r="J68" s="19"/>
    </row>
    <row r="69" spans="1:10" x14ac:dyDescent="0.3">
      <c r="A69" s="19"/>
      <c r="B69" s="34" t="s">
        <v>145</v>
      </c>
      <c r="C69" s="34" t="s">
        <v>68</v>
      </c>
      <c r="D69" s="19"/>
      <c r="E69" s="37" t="s">
        <v>154</v>
      </c>
      <c r="F69" s="37" t="s">
        <v>155</v>
      </c>
    </row>
    <row r="70" spans="1:10" x14ac:dyDescent="0.3">
      <c r="A70" s="19"/>
      <c r="B70" s="24" t="s">
        <v>146</v>
      </c>
      <c r="C70" s="31" t="s">
        <v>148</v>
      </c>
      <c r="D70" s="19"/>
      <c r="E70" s="31" t="s">
        <v>148</v>
      </c>
      <c r="F70" s="32"/>
    </row>
    <row r="71" spans="1:10" x14ac:dyDescent="0.3">
      <c r="A71" s="19"/>
      <c r="B71" s="24" t="s">
        <v>147</v>
      </c>
      <c r="C71" s="31" t="s">
        <v>149</v>
      </c>
      <c r="D71" s="19"/>
      <c r="E71" s="31" t="s">
        <v>149</v>
      </c>
      <c r="F71" s="32"/>
    </row>
    <row r="72" spans="1:10" x14ac:dyDescent="0.3">
      <c r="A72" s="19"/>
      <c r="B72" s="24" t="s">
        <v>150</v>
      </c>
      <c r="C72" s="31" t="s">
        <v>148</v>
      </c>
      <c r="D72" s="19"/>
    </row>
    <row r="73" spans="1:10" x14ac:dyDescent="0.3">
      <c r="A73" s="19"/>
      <c r="B73" s="24" t="s">
        <v>151</v>
      </c>
      <c r="C73" s="31" t="s">
        <v>149</v>
      </c>
      <c r="D73" s="19"/>
    </row>
    <row r="74" spans="1:10" x14ac:dyDescent="0.3">
      <c r="A74" s="19"/>
      <c r="B74" s="24" t="s">
        <v>152</v>
      </c>
      <c r="C74" s="24" t="s">
        <v>148</v>
      </c>
      <c r="D74" s="19"/>
      <c r="E74" s="19"/>
      <c r="F74" s="19"/>
      <c r="G74" s="19"/>
      <c r="H74" s="19"/>
      <c r="I74" s="19"/>
      <c r="J74" s="19"/>
    </row>
    <row r="75" spans="1:10" x14ac:dyDescent="0.3">
      <c r="B75" s="48" t="s">
        <v>153</v>
      </c>
      <c r="C75" s="48" t="s">
        <v>148</v>
      </c>
    </row>
    <row r="78" spans="1:10" ht="15.6" x14ac:dyDescent="0.3">
      <c r="A78" s="23" t="s">
        <v>9</v>
      </c>
      <c r="B78" s="121" t="s">
        <v>249</v>
      </c>
      <c r="C78" s="122"/>
      <c r="D78" s="122"/>
      <c r="E78" s="122"/>
      <c r="F78" s="122"/>
      <c r="G78" s="122"/>
      <c r="H78" s="122"/>
      <c r="I78" s="122"/>
      <c r="J78" s="122"/>
    </row>
    <row r="80" spans="1:10" x14ac:dyDescent="0.3">
      <c r="B80" s="53">
        <v>1</v>
      </c>
      <c r="C80" s="53">
        <v>2</v>
      </c>
      <c r="D80" s="49">
        <f>B80+C80</f>
        <v>3</v>
      </c>
    </row>
    <row r="82" spans="1:10" ht="15.45" customHeight="1" x14ac:dyDescent="0.3"/>
    <row r="83" spans="1:10" ht="63.45" customHeight="1" x14ac:dyDescent="0.3">
      <c r="A83" s="23" t="s">
        <v>61</v>
      </c>
      <c r="B83" s="121" t="s">
        <v>250</v>
      </c>
      <c r="C83" s="122"/>
      <c r="D83" s="122"/>
      <c r="E83" s="122"/>
      <c r="F83" s="122"/>
      <c r="G83" s="122"/>
      <c r="H83" s="122"/>
      <c r="I83" s="122"/>
      <c r="J83" s="122"/>
    </row>
    <row r="85" spans="1:10" x14ac:dyDescent="0.3">
      <c r="B85" s="58" t="s">
        <v>156</v>
      </c>
      <c r="C85" s="56">
        <v>0.1</v>
      </c>
    </row>
    <row r="87" spans="1:10" ht="15" thickBot="1" x14ac:dyDescent="0.35">
      <c r="B87" s="54" t="s">
        <v>60</v>
      </c>
      <c r="C87" s="54" t="s">
        <v>157</v>
      </c>
      <c r="D87" s="60" t="s">
        <v>158</v>
      </c>
    </row>
    <row r="88" spans="1:10" ht="15" thickBot="1" x14ac:dyDescent="0.35">
      <c r="B88" s="48" t="s">
        <v>159</v>
      </c>
      <c r="C88" s="59">
        <v>100</v>
      </c>
      <c r="D88" s="80">
        <f>C88*(1+C85)</f>
        <v>110.00000000000001</v>
      </c>
      <c r="E88" s="81"/>
    </row>
    <row r="89" spans="1:10" x14ac:dyDescent="0.3">
      <c r="B89" s="48" t="s">
        <v>160</v>
      </c>
      <c r="C89" s="55">
        <v>250</v>
      </c>
      <c r="D89" s="61"/>
    </row>
    <row r="90" spans="1:10" x14ac:dyDescent="0.3">
      <c r="B90" s="48" t="s">
        <v>161</v>
      </c>
      <c r="C90" s="55">
        <v>75</v>
      </c>
      <c r="D90" s="57"/>
    </row>
    <row r="91" spans="1:10" x14ac:dyDescent="0.3">
      <c r="B91" s="48" t="s">
        <v>162</v>
      </c>
      <c r="C91" s="55">
        <v>500</v>
      </c>
      <c r="D91" s="57"/>
    </row>
    <row r="94" spans="1:10" ht="15.6" x14ac:dyDescent="0.3">
      <c r="A94" s="23" t="s">
        <v>62</v>
      </c>
      <c r="B94" s="121" t="s">
        <v>174</v>
      </c>
      <c r="C94" s="122"/>
      <c r="D94" s="122"/>
      <c r="E94" s="122"/>
      <c r="F94" s="122"/>
      <c r="G94" s="122"/>
      <c r="H94" s="122"/>
      <c r="I94" s="122"/>
      <c r="J94" s="122"/>
    </row>
    <row r="96" spans="1:10" x14ac:dyDescent="0.3">
      <c r="B96" s="54" t="s">
        <v>170</v>
      </c>
      <c r="C96" s="54" t="s">
        <v>129</v>
      </c>
      <c r="E96" s="37" t="s">
        <v>171</v>
      </c>
      <c r="F96" s="37" t="s">
        <v>155</v>
      </c>
    </row>
    <row r="97" spans="1:10" x14ac:dyDescent="0.3">
      <c r="B97" s="48" t="s">
        <v>163</v>
      </c>
      <c r="C97" s="55" t="s">
        <v>169</v>
      </c>
      <c r="E97" s="55" t="s">
        <v>169</v>
      </c>
      <c r="F97" s="32"/>
    </row>
    <row r="98" spans="1:10" x14ac:dyDescent="0.3">
      <c r="B98" s="48" t="s">
        <v>164</v>
      </c>
      <c r="C98" s="55" t="s">
        <v>169</v>
      </c>
      <c r="E98" s="55" t="s">
        <v>167</v>
      </c>
      <c r="F98" s="32"/>
    </row>
    <row r="99" spans="1:10" x14ac:dyDescent="0.3">
      <c r="B99" s="48" t="s">
        <v>165</v>
      </c>
      <c r="C99" s="55" t="s">
        <v>169</v>
      </c>
    </row>
    <row r="100" spans="1:10" x14ac:dyDescent="0.3">
      <c r="B100" s="48" t="s">
        <v>166</v>
      </c>
      <c r="C100" s="55" t="s">
        <v>167</v>
      </c>
    </row>
    <row r="101" spans="1:10" x14ac:dyDescent="0.3">
      <c r="B101" s="48" t="s">
        <v>168</v>
      </c>
      <c r="C101" s="55" t="s">
        <v>167</v>
      </c>
    </row>
    <row r="105" spans="1:10" x14ac:dyDescent="0.3">
      <c r="A105" s="19"/>
      <c r="B105" s="19"/>
      <c r="C105" s="19"/>
      <c r="D105" s="19"/>
      <c r="E105" s="19"/>
      <c r="F105" s="19"/>
      <c r="G105" s="19"/>
      <c r="H105" s="19"/>
      <c r="I105" s="19"/>
      <c r="J105" s="19"/>
    </row>
  </sheetData>
  <mergeCells count="18">
    <mergeCell ref="A2:G3"/>
    <mergeCell ref="B10:J12"/>
    <mergeCell ref="B14:J14"/>
    <mergeCell ref="B67:J67"/>
    <mergeCell ref="B17:B19"/>
    <mergeCell ref="B32:J32"/>
    <mergeCell ref="B45:J47"/>
    <mergeCell ref="B49:J49"/>
    <mergeCell ref="F18:H18"/>
    <mergeCell ref="B83:J83"/>
    <mergeCell ref="B94:J94"/>
    <mergeCell ref="B22:J22"/>
    <mergeCell ref="G52:H52"/>
    <mergeCell ref="B78:J78"/>
    <mergeCell ref="B52:B54"/>
    <mergeCell ref="D52:E52"/>
    <mergeCell ref="D53:E53"/>
    <mergeCell ref="B26:J28"/>
  </mergeCells>
  <pageMargins left="0.19685039370078741" right="3.937007874015748E-2" top="0" bottom="0.3543307086614173" header="0.31496062992125984" footer="0.19685039370078741"/>
  <pageSetup paperSize="9" orientation="portrait" r:id="rId1"/>
  <headerFooter>
    <oddFooter>&amp;LPage &amp;P of &amp;N&amp;R&amp;A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C7D609-64AB-4A75-B5D6-66D7B6645425}">
  <dimension ref="A1:J139"/>
  <sheetViews>
    <sheetView workbookViewId="0">
      <selection activeCell="E13" sqref="E13"/>
    </sheetView>
  </sheetViews>
  <sheetFormatPr defaultColWidth="8.77734375" defaultRowHeight="14.4" x14ac:dyDescent="0.3"/>
  <cols>
    <col min="1" max="1" width="2.6640625" style="1" customWidth="1"/>
    <col min="2" max="2" width="19.109375" style="1" customWidth="1"/>
    <col min="3" max="3" width="18.33203125" style="1" customWidth="1"/>
    <col min="4" max="4" width="17.109375" style="1" customWidth="1"/>
    <col min="5" max="5" width="14.44140625" style="1" customWidth="1"/>
    <col min="6" max="6" width="18.44140625" style="1" customWidth="1"/>
    <col min="7" max="7" width="16.77734375" style="1" customWidth="1"/>
    <col min="8" max="8" width="6.77734375" style="1" customWidth="1"/>
    <col min="9" max="9" width="4.44140625" style="1" customWidth="1"/>
    <col min="10" max="10" width="1.6640625" style="1" customWidth="1"/>
    <col min="11" max="16384" width="8.77734375" style="1"/>
  </cols>
  <sheetData>
    <row r="1" spans="1:10" ht="4.2" customHeight="1" x14ac:dyDescent="0.3">
      <c r="A1" s="6"/>
      <c r="B1" s="6"/>
      <c r="C1" s="6"/>
      <c r="D1" s="6"/>
      <c r="E1" s="6"/>
      <c r="F1" s="6"/>
      <c r="G1" s="6"/>
      <c r="H1" s="6"/>
      <c r="I1" s="6"/>
      <c r="J1" s="6"/>
    </row>
    <row r="2" spans="1:10" ht="21" x14ac:dyDescent="0.3">
      <c r="A2" s="102" t="s">
        <v>175</v>
      </c>
      <c r="B2" s="102"/>
      <c r="C2" s="102"/>
      <c r="D2" s="102"/>
      <c r="E2" s="102"/>
      <c r="F2" s="102"/>
      <c r="G2" s="102"/>
      <c r="H2" s="36"/>
      <c r="I2" s="36"/>
      <c r="J2" s="36"/>
    </row>
    <row r="3" spans="1:10" ht="21" x14ac:dyDescent="0.3">
      <c r="A3" s="102"/>
      <c r="B3" s="102"/>
      <c r="C3" s="102"/>
      <c r="D3" s="102"/>
      <c r="E3" s="102"/>
      <c r="F3" s="102"/>
      <c r="G3" s="102"/>
      <c r="H3" s="36"/>
      <c r="I3" s="36"/>
      <c r="J3" s="36"/>
    </row>
    <row r="5" spans="1:10" ht="15" thickBot="1" x14ac:dyDescent="0.35">
      <c r="A5" s="8"/>
      <c r="B5" s="8"/>
      <c r="C5" s="8"/>
      <c r="D5" s="8"/>
      <c r="E5" s="8"/>
      <c r="F5" s="8"/>
      <c r="G5" s="8"/>
      <c r="H5" s="8"/>
      <c r="I5" s="8"/>
      <c r="J5" s="8"/>
    </row>
    <row r="6" spans="1:10" ht="16.2" thickBot="1" x14ac:dyDescent="0.35">
      <c r="A6" s="15" t="s">
        <v>66</v>
      </c>
      <c r="B6" s="16"/>
      <c r="C6" s="16"/>
      <c r="D6" s="16"/>
      <c r="E6" s="16"/>
      <c r="F6" s="16"/>
      <c r="G6" s="16"/>
      <c r="H6" s="16"/>
      <c r="I6" s="16"/>
      <c r="J6" s="17"/>
    </row>
    <row r="8" spans="1:10" ht="15.6" x14ac:dyDescent="0.3">
      <c r="A8" s="9" t="s">
        <v>3</v>
      </c>
      <c r="B8" s="7" t="s">
        <v>182</v>
      </c>
      <c r="C8" s="25"/>
      <c r="D8" s="25"/>
      <c r="E8" s="25"/>
      <c r="F8" s="25"/>
      <c r="G8" s="25"/>
      <c r="H8" s="25"/>
      <c r="I8" s="25"/>
      <c r="J8" s="25"/>
    </row>
    <row r="9" spans="1:10" x14ac:dyDescent="0.3">
      <c r="B9" s="25"/>
      <c r="C9" s="25"/>
      <c r="D9" s="25"/>
      <c r="E9" s="25"/>
      <c r="F9" s="25"/>
      <c r="G9" s="25"/>
      <c r="H9" s="25"/>
      <c r="I9" s="25"/>
      <c r="J9" s="25"/>
    </row>
    <row r="10" spans="1:10" ht="21" x14ac:dyDescent="0.4">
      <c r="B10" s="64" t="s">
        <v>176</v>
      </c>
      <c r="C10" s="40"/>
    </row>
    <row r="11" spans="1:10" ht="21" x14ac:dyDescent="0.4">
      <c r="B11" s="39"/>
    </row>
    <row r="12" spans="1:10" ht="21" x14ac:dyDescent="0.4">
      <c r="B12" s="39" t="s">
        <v>177</v>
      </c>
      <c r="C12" s="27" t="s">
        <v>180</v>
      </c>
      <c r="D12" s="52"/>
    </row>
    <row r="13" spans="1:10" ht="21" x14ac:dyDescent="0.4">
      <c r="B13" s="39" t="s">
        <v>131</v>
      </c>
      <c r="C13" s="52"/>
      <c r="D13" s="27" t="s">
        <v>178</v>
      </c>
    </row>
    <row r="14" spans="1:10" ht="21" x14ac:dyDescent="0.4">
      <c r="B14" s="39" t="s">
        <v>127</v>
      </c>
      <c r="C14" s="65"/>
      <c r="D14" s="27" t="s">
        <v>179</v>
      </c>
    </row>
    <row r="15" spans="1:10" ht="21" x14ac:dyDescent="0.4">
      <c r="B15" s="39"/>
    </row>
    <row r="16" spans="1:10" ht="15.6" x14ac:dyDescent="0.3">
      <c r="A16" s="9" t="s">
        <v>4</v>
      </c>
      <c r="B16" s="7" t="s">
        <v>181</v>
      </c>
    </row>
    <row r="18" spans="1:10" x14ac:dyDescent="0.3">
      <c r="B18" s="126"/>
      <c r="C18" s="104"/>
      <c r="D18" s="104"/>
      <c r="E18" s="104"/>
      <c r="F18" s="104"/>
      <c r="G18" s="104"/>
      <c r="H18" s="104"/>
      <c r="I18" s="104"/>
      <c r="J18" s="105"/>
    </row>
    <row r="19" spans="1:10" x14ac:dyDescent="0.3">
      <c r="B19" s="106"/>
      <c r="C19" s="107"/>
      <c r="D19" s="107"/>
      <c r="E19" s="107"/>
      <c r="F19" s="107"/>
      <c r="G19" s="107"/>
      <c r="H19" s="107"/>
      <c r="I19" s="107"/>
      <c r="J19" s="108"/>
    </row>
    <row r="20" spans="1:10" x14ac:dyDescent="0.3">
      <c r="B20" s="109"/>
      <c r="C20" s="110"/>
      <c r="D20" s="110"/>
      <c r="E20" s="110"/>
      <c r="F20" s="110"/>
      <c r="G20" s="110"/>
      <c r="H20" s="110"/>
      <c r="I20" s="110"/>
      <c r="J20" s="111"/>
    </row>
    <row r="21" spans="1:10" ht="15" thickBot="1" x14ac:dyDescent="0.35"/>
    <row r="22" spans="1:10" ht="16.2" thickBot="1" x14ac:dyDescent="0.35">
      <c r="A22" s="15" t="s">
        <v>67</v>
      </c>
      <c r="B22" s="22"/>
      <c r="C22" s="22"/>
      <c r="D22" s="22"/>
      <c r="E22" s="22"/>
      <c r="F22" s="22"/>
      <c r="G22" s="22"/>
      <c r="H22" s="22"/>
      <c r="I22" s="22"/>
      <c r="J22" s="17"/>
    </row>
    <row r="23" spans="1:10" x14ac:dyDescent="0.3">
      <c r="A23" s="10"/>
      <c r="B23" s="30"/>
      <c r="C23" s="30"/>
      <c r="D23" s="30"/>
      <c r="E23" s="30"/>
      <c r="F23" s="30"/>
      <c r="G23" s="30"/>
      <c r="H23" s="30"/>
      <c r="I23" s="30"/>
      <c r="J23" s="30"/>
    </row>
    <row r="24" spans="1:10" ht="15.6" x14ac:dyDescent="0.3">
      <c r="A24" s="18" t="s">
        <v>5</v>
      </c>
      <c r="B24" s="121" t="s">
        <v>183</v>
      </c>
      <c r="C24" s="121"/>
      <c r="D24" s="121"/>
      <c r="E24" s="121"/>
      <c r="F24" s="121"/>
      <c r="G24" s="121"/>
      <c r="H24" s="121"/>
      <c r="I24" s="121"/>
      <c r="J24" s="121"/>
    </row>
    <row r="25" spans="1:10" ht="9" customHeight="1" x14ac:dyDescent="0.3"/>
    <row r="26" spans="1:10" x14ac:dyDescent="0.3">
      <c r="B26" s="47" t="s">
        <v>87</v>
      </c>
      <c r="C26" s="47" t="s">
        <v>122</v>
      </c>
      <c r="D26" s="47" t="s">
        <v>88</v>
      </c>
      <c r="F26" s="47" t="s">
        <v>122</v>
      </c>
      <c r="G26" s="47" t="s">
        <v>184</v>
      </c>
    </row>
    <row r="27" spans="1:10" x14ac:dyDescent="0.3">
      <c r="B27" s="24" t="s">
        <v>89</v>
      </c>
      <c r="C27" s="24" t="s">
        <v>123</v>
      </c>
      <c r="D27" s="31">
        <v>2440</v>
      </c>
      <c r="F27" s="24" t="s">
        <v>123</v>
      </c>
      <c r="G27" s="31">
        <f>_xlfn.MAXIFS($D$27:$D$34,$C$27:$C$34,F27)</f>
        <v>6371</v>
      </c>
    </row>
    <row r="28" spans="1:10" x14ac:dyDescent="0.3">
      <c r="B28" s="24" t="s">
        <v>90</v>
      </c>
      <c r="C28" s="24" t="s">
        <v>123</v>
      </c>
      <c r="D28" s="31">
        <v>6052</v>
      </c>
      <c r="F28" s="24" t="s">
        <v>124</v>
      </c>
      <c r="G28" s="31">
        <f t="shared" ref="G28:G29" si="0">_xlfn.MAXIFS($D$27:$D$34,$C$27:$C$34,F28)</f>
        <v>69911</v>
      </c>
    </row>
    <row r="29" spans="1:10" x14ac:dyDescent="0.3">
      <c r="B29" s="24" t="s">
        <v>91</v>
      </c>
      <c r="C29" s="24" t="s">
        <v>123</v>
      </c>
      <c r="D29" s="31">
        <v>6371</v>
      </c>
      <c r="F29" s="24" t="s">
        <v>125</v>
      </c>
      <c r="G29" s="31">
        <f t="shared" si="0"/>
        <v>25362</v>
      </c>
    </row>
    <row r="30" spans="1:10" x14ac:dyDescent="0.3">
      <c r="B30" s="24" t="s">
        <v>92</v>
      </c>
      <c r="C30" s="24" t="s">
        <v>123</v>
      </c>
      <c r="D30" s="31">
        <v>3390</v>
      </c>
      <c r="E30" s="25"/>
      <c r="F30" s="25"/>
    </row>
    <row r="31" spans="1:10" x14ac:dyDescent="0.3">
      <c r="B31" s="24" t="s">
        <v>93</v>
      </c>
      <c r="C31" s="24" t="s">
        <v>124</v>
      </c>
      <c r="D31" s="31">
        <v>69911</v>
      </c>
    </row>
    <row r="32" spans="1:10" x14ac:dyDescent="0.3">
      <c r="B32" s="24" t="s">
        <v>94</v>
      </c>
      <c r="C32" s="24" t="s">
        <v>124</v>
      </c>
      <c r="D32" s="31">
        <v>58232</v>
      </c>
    </row>
    <row r="33" spans="1:10" x14ac:dyDescent="0.3">
      <c r="B33" s="24" t="s">
        <v>95</v>
      </c>
      <c r="C33" s="24" t="s">
        <v>125</v>
      </c>
      <c r="D33" s="31">
        <v>25362</v>
      </c>
    </row>
    <row r="34" spans="1:10" x14ac:dyDescent="0.3">
      <c r="B34" s="24" t="s">
        <v>96</v>
      </c>
      <c r="C34" s="24" t="s">
        <v>125</v>
      </c>
      <c r="D34" s="31">
        <v>24622</v>
      </c>
    </row>
    <row r="36" spans="1:10" x14ac:dyDescent="0.3">
      <c r="B36" s="126"/>
      <c r="C36" s="104"/>
      <c r="D36" s="104"/>
      <c r="E36" s="104"/>
      <c r="F36" s="104"/>
      <c r="G36" s="104"/>
      <c r="H36" s="104"/>
      <c r="I36" s="104"/>
      <c r="J36" s="105"/>
    </row>
    <row r="37" spans="1:10" x14ac:dyDescent="0.3">
      <c r="B37" s="106"/>
      <c r="C37" s="107"/>
      <c r="D37" s="107"/>
      <c r="E37" s="107"/>
      <c r="F37" s="107"/>
      <c r="G37" s="107"/>
      <c r="H37" s="107"/>
      <c r="I37" s="107"/>
      <c r="J37" s="108"/>
    </row>
    <row r="38" spans="1:10" x14ac:dyDescent="0.3">
      <c r="B38" s="109"/>
      <c r="C38" s="110"/>
      <c r="D38" s="110"/>
      <c r="E38" s="110"/>
      <c r="F38" s="110"/>
      <c r="G38" s="110"/>
      <c r="H38" s="110"/>
      <c r="I38" s="110"/>
      <c r="J38" s="111"/>
    </row>
    <row r="40" spans="1:10" ht="33" customHeight="1" x14ac:dyDescent="0.3">
      <c r="A40" s="18" t="s">
        <v>6</v>
      </c>
      <c r="B40" s="121" t="s">
        <v>186</v>
      </c>
      <c r="C40" s="121"/>
      <c r="D40" s="121"/>
      <c r="E40" s="121"/>
      <c r="F40" s="121"/>
      <c r="G40" s="121"/>
      <c r="H40" s="121"/>
      <c r="I40" s="121"/>
      <c r="J40" s="121"/>
    </row>
    <row r="42" spans="1:10" x14ac:dyDescent="0.3">
      <c r="B42" s="47" t="s">
        <v>87</v>
      </c>
      <c r="C42" s="47" t="s">
        <v>122</v>
      </c>
      <c r="D42" s="47" t="s">
        <v>88</v>
      </c>
      <c r="F42" s="47" t="s">
        <v>122</v>
      </c>
      <c r="G42" s="47" t="s">
        <v>185</v>
      </c>
    </row>
    <row r="43" spans="1:10" x14ac:dyDescent="0.3">
      <c r="B43" s="24" t="s">
        <v>89</v>
      </c>
      <c r="C43" s="24" t="s">
        <v>123</v>
      </c>
      <c r="D43" s="31">
        <v>2440</v>
      </c>
      <c r="F43" s="24" t="s">
        <v>123</v>
      </c>
      <c r="G43" s="32"/>
    </row>
    <row r="44" spans="1:10" x14ac:dyDescent="0.3">
      <c r="B44" s="24" t="s">
        <v>90</v>
      </c>
      <c r="C44" s="24" t="s">
        <v>123</v>
      </c>
      <c r="D44" s="31">
        <v>6052</v>
      </c>
      <c r="F44" s="24" t="s">
        <v>124</v>
      </c>
      <c r="G44" s="32"/>
    </row>
    <row r="45" spans="1:10" x14ac:dyDescent="0.3">
      <c r="B45" s="24" t="s">
        <v>91</v>
      </c>
      <c r="C45" s="24" t="s">
        <v>123</v>
      </c>
      <c r="D45" s="31">
        <v>6371</v>
      </c>
      <c r="F45" s="24" t="s">
        <v>125</v>
      </c>
      <c r="G45" s="32"/>
    </row>
    <row r="46" spans="1:10" x14ac:dyDescent="0.3">
      <c r="B46" s="24" t="s">
        <v>92</v>
      </c>
      <c r="C46" s="24" t="s">
        <v>123</v>
      </c>
      <c r="D46" s="31">
        <v>3390</v>
      </c>
      <c r="E46" s="25"/>
      <c r="F46" s="25"/>
    </row>
    <row r="47" spans="1:10" x14ac:dyDescent="0.3">
      <c r="B47" s="24" t="s">
        <v>93</v>
      </c>
      <c r="C47" s="24" t="s">
        <v>124</v>
      </c>
      <c r="D47" s="31">
        <v>69911</v>
      </c>
    </row>
    <row r="48" spans="1:10" x14ac:dyDescent="0.3">
      <c r="B48" s="24" t="s">
        <v>94</v>
      </c>
      <c r="C48" s="24" t="s">
        <v>124</v>
      </c>
      <c r="D48" s="31">
        <v>58232</v>
      </c>
    </row>
    <row r="49" spans="1:10" x14ac:dyDescent="0.3">
      <c r="B49" s="24" t="s">
        <v>95</v>
      </c>
      <c r="C49" s="24" t="s">
        <v>125</v>
      </c>
      <c r="D49" s="31">
        <v>25362</v>
      </c>
    </row>
    <row r="50" spans="1:10" x14ac:dyDescent="0.3">
      <c r="B50" s="24" t="s">
        <v>96</v>
      </c>
      <c r="C50" s="24" t="s">
        <v>125</v>
      </c>
      <c r="D50" s="31">
        <v>24622</v>
      </c>
    </row>
    <row r="51" spans="1:10" x14ac:dyDescent="0.3">
      <c r="B51" s="33"/>
      <c r="C51" s="33"/>
      <c r="D51" s="51"/>
    </row>
    <row r="52" spans="1:10" ht="15" thickBot="1" x14ac:dyDescent="0.35">
      <c r="B52" s="33"/>
      <c r="C52" s="33"/>
      <c r="D52" s="51"/>
    </row>
    <row r="53" spans="1:10" ht="16.2" thickBot="1" x14ac:dyDescent="0.35">
      <c r="A53" s="15" t="s">
        <v>70</v>
      </c>
      <c r="B53" s="22"/>
      <c r="C53" s="22"/>
      <c r="D53" s="22"/>
      <c r="E53" s="22"/>
      <c r="F53" s="22"/>
      <c r="G53" s="22"/>
      <c r="H53" s="22"/>
      <c r="I53" s="22"/>
      <c r="J53" s="17"/>
    </row>
    <row r="54" spans="1:10" x14ac:dyDescent="0.3">
      <c r="A54" s="10"/>
      <c r="B54" s="30"/>
      <c r="C54" s="30"/>
      <c r="D54" s="30"/>
      <c r="E54" s="30"/>
      <c r="F54" s="30"/>
      <c r="G54" s="30"/>
      <c r="H54" s="30"/>
      <c r="I54" s="30"/>
      <c r="J54" s="30"/>
    </row>
    <row r="55" spans="1:10" ht="15.6" x14ac:dyDescent="0.3">
      <c r="A55" s="18" t="s">
        <v>7</v>
      </c>
      <c r="B55" s="27" t="s">
        <v>200</v>
      </c>
    </row>
    <row r="57" spans="1:10" x14ac:dyDescent="0.3">
      <c r="B57" s="47" t="s">
        <v>64</v>
      </c>
      <c r="C57" s="47" t="s">
        <v>187</v>
      </c>
      <c r="D57" s="47" t="s">
        <v>188</v>
      </c>
    </row>
    <row r="58" spans="1:10" x14ac:dyDescent="0.3">
      <c r="B58" s="24" t="s">
        <v>56</v>
      </c>
      <c r="C58" s="24" t="s">
        <v>196</v>
      </c>
      <c r="D58" s="31">
        <v>9984670</v>
      </c>
    </row>
    <row r="59" spans="1:10" x14ac:dyDescent="0.3">
      <c r="B59" s="24" t="s">
        <v>189</v>
      </c>
      <c r="C59" s="24" t="s">
        <v>195</v>
      </c>
      <c r="D59" s="31">
        <v>9596961</v>
      </c>
    </row>
    <row r="60" spans="1:10" x14ac:dyDescent="0.3">
      <c r="B60" s="24" t="s">
        <v>190</v>
      </c>
      <c r="C60" s="24" t="s">
        <v>196</v>
      </c>
      <c r="D60" s="31">
        <v>9525067</v>
      </c>
    </row>
    <row r="61" spans="1:10" x14ac:dyDescent="0.3">
      <c r="B61" s="24" t="s">
        <v>191</v>
      </c>
      <c r="C61" s="1" t="s">
        <v>196</v>
      </c>
      <c r="D61" s="31">
        <v>8515767</v>
      </c>
    </row>
    <row r="62" spans="1:10" x14ac:dyDescent="0.3">
      <c r="B62" s="24" t="s">
        <v>192</v>
      </c>
      <c r="C62" s="24" t="s">
        <v>192</v>
      </c>
      <c r="D62" s="31">
        <v>7692024</v>
      </c>
    </row>
    <row r="63" spans="1:10" x14ac:dyDescent="0.3">
      <c r="B63" s="24" t="s">
        <v>69</v>
      </c>
      <c r="C63" s="24" t="s">
        <v>195</v>
      </c>
      <c r="D63" s="31">
        <v>3287263</v>
      </c>
    </row>
    <row r="64" spans="1:10" x14ac:dyDescent="0.3">
      <c r="B64" s="24" t="s">
        <v>193</v>
      </c>
      <c r="C64" s="24" t="s">
        <v>196</v>
      </c>
      <c r="D64" s="31">
        <v>2780400</v>
      </c>
    </row>
    <row r="65" spans="1:7" x14ac:dyDescent="0.3">
      <c r="B65" s="24" t="s">
        <v>194</v>
      </c>
      <c r="C65" s="24" t="s">
        <v>195</v>
      </c>
      <c r="D65" s="31">
        <v>2724900</v>
      </c>
    </row>
    <row r="67" spans="1:7" x14ac:dyDescent="0.3">
      <c r="B67" s="47" t="s">
        <v>187</v>
      </c>
      <c r="C67" s="47" t="s">
        <v>155</v>
      </c>
      <c r="D67" s="47" t="s">
        <v>197</v>
      </c>
      <c r="E67" s="47" t="s">
        <v>198</v>
      </c>
      <c r="F67" s="47" t="s">
        <v>199</v>
      </c>
      <c r="G67" s="8"/>
    </row>
    <row r="68" spans="1:7" x14ac:dyDescent="0.3">
      <c r="B68" s="24" t="s">
        <v>196</v>
      </c>
      <c r="C68" s="66"/>
      <c r="D68" s="32"/>
      <c r="E68" s="32"/>
      <c r="F68" s="32"/>
      <c r="G68" s="51"/>
    </row>
    <row r="69" spans="1:7" x14ac:dyDescent="0.3">
      <c r="B69" s="24" t="s">
        <v>195</v>
      </c>
      <c r="C69" s="66"/>
      <c r="D69" s="32"/>
      <c r="E69" s="32"/>
      <c r="F69" s="32"/>
      <c r="G69" s="8"/>
    </row>
    <row r="70" spans="1:7" x14ac:dyDescent="0.3">
      <c r="B70" s="24" t="s">
        <v>192</v>
      </c>
      <c r="C70" s="66"/>
      <c r="D70" s="32"/>
      <c r="E70" s="32"/>
      <c r="F70" s="32"/>
      <c r="G70" s="8"/>
    </row>
    <row r="73" spans="1:7" ht="15.6" x14ac:dyDescent="0.3">
      <c r="A73" s="18" t="s">
        <v>8</v>
      </c>
      <c r="B73" s="27" t="s">
        <v>216</v>
      </c>
    </row>
    <row r="75" spans="1:7" x14ac:dyDescent="0.3">
      <c r="B75" s="47" t="s">
        <v>201</v>
      </c>
      <c r="C75" s="47" t="s">
        <v>202</v>
      </c>
      <c r="D75" s="47" t="s">
        <v>203</v>
      </c>
    </row>
    <row r="76" spans="1:7" x14ac:dyDescent="0.3">
      <c r="B76" s="24" t="s">
        <v>207</v>
      </c>
      <c r="C76" s="24" t="s">
        <v>204</v>
      </c>
      <c r="D76" s="67">
        <v>0.75</v>
      </c>
    </row>
    <row r="77" spans="1:7" x14ac:dyDescent="0.3">
      <c r="B77" s="24" t="s">
        <v>213</v>
      </c>
      <c r="C77" s="24" t="s">
        <v>205</v>
      </c>
      <c r="D77" s="67">
        <v>0.82</v>
      </c>
    </row>
    <row r="78" spans="1:7" x14ac:dyDescent="0.3">
      <c r="B78" s="24" t="s">
        <v>212</v>
      </c>
      <c r="C78" s="24" t="s">
        <v>206</v>
      </c>
      <c r="D78" s="67">
        <v>0.64</v>
      </c>
    </row>
    <row r="79" spans="1:7" x14ac:dyDescent="0.3">
      <c r="B79" s="24" t="s">
        <v>208</v>
      </c>
      <c r="C79" s="24" t="s">
        <v>204</v>
      </c>
      <c r="D79" s="67">
        <v>0.84</v>
      </c>
    </row>
    <row r="80" spans="1:7" x14ac:dyDescent="0.3">
      <c r="B80" s="24" t="s">
        <v>209</v>
      </c>
      <c r="C80" s="24" t="s">
        <v>205</v>
      </c>
      <c r="D80" s="67">
        <v>0.72</v>
      </c>
    </row>
    <row r="81" spans="1:10" x14ac:dyDescent="0.3">
      <c r="B81" s="24" t="s">
        <v>210</v>
      </c>
      <c r="C81" s="24" t="s">
        <v>206</v>
      </c>
      <c r="D81" s="67">
        <v>0.99</v>
      </c>
    </row>
    <row r="82" spans="1:10" x14ac:dyDescent="0.3">
      <c r="B82" s="24" t="s">
        <v>211</v>
      </c>
      <c r="C82" s="24" t="s">
        <v>204</v>
      </c>
      <c r="D82" s="67">
        <v>0.86</v>
      </c>
    </row>
    <row r="83" spans="1:10" x14ac:dyDescent="0.3">
      <c r="B83" s="24" t="s">
        <v>214</v>
      </c>
      <c r="C83" s="24" t="s">
        <v>205</v>
      </c>
      <c r="D83" s="67">
        <v>0.98</v>
      </c>
    </row>
    <row r="84" spans="1:10" x14ac:dyDescent="0.3">
      <c r="B84" s="48" t="s">
        <v>215</v>
      </c>
      <c r="C84" s="24" t="s">
        <v>206</v>
      </c>
      <c r="D84" s="67">
        <v>0.48</v>
      </c>
    </row>
    <row r="86" spans="1:10" x14ac:dyDescent="0.3">
      <c r="B86" s="47" t="s">
        <v>217</v>
      </c>
      <c r="C86" s="47" t="s">
        <v>221</v>
      </c>
      <c r="D86" s="47" t="s">
        <v>218</v>
      </c>
      <c r="E86" s="47" t="s">
        <v>219</v>
      </c>
      <c r="F86" s="47" t="s">
        <v>220</v>
      </c>
    </row>
    <row r="87" spans="1:10" x14ac:dyDescent="0.3">
      <c r="B87" s="66"/>
      <c r="C87" s="66"/>
      <c r="D87" s="35"/>
      <c r="E87" s="35"/>
      <c r="F87" s="35"/>
    </row>
    <row r="88" spans="1:10" x14ac:dyDescent="0.3">
      <c r="B88" s="66"/>
      <c r="C88" s="66"/>
      <c r="D88" s="35"/>
      <c r="E88" s="35"/>
      <c r="F88" s="35"/>
    </row>
    <row r="89" spans="1:10" x14ac:dyDescent="0.3">
      <c r="B89" s="66"/>
      <c r="C89" s="66"/>
      <c r="D89" s="35"/>
      <c r="E89" s="35"/>
      <c r="F89" s="35"/>
    </row>
    <row r="91" spans="1:10" ht="15" thickBot="1" x14ac:dyDescent="0.35"/>
    <row r="92" spans="1:10" ht="16.2" thickBot="1" x14ac:dyDescent="0.35">
      <c r="A92" s="15" t="s">
        <v>222</v>
      </c>
      <c r="B92" s="22"/>
      <c r="C92" s="22"/>
      <c r="D92" s="22"/>
      <c r="E92" s="22"/>
      <c r="F92" s="22"/>
      <c r="G92" s="22"/>
      <c r="H92" s="22"/>
      <c r="I92" s="22"/>
      <c r="J92" s="17"/>
    </row>
    <row r="94" spans="1:10" ht="15.6" x14ac:dyDescent="0.3">
      <c r="A94" s="18" t="s">
        <v>9</v>
      </c>
      <c r="B94" s="27" t="s">
        <v>254</v>
      </c>
    </row>
    <row r="96" spans="1:10" x14ac:dyDescent="0.3">
      <c r="B96" s="47" t="s">
        <v>60</v>
      </c>
      <c r="C96" s="47" t="s">
        <v>129</v>
      </c>
      <c r="D96" s="47" t="s">
        <v>65</v>
      </c>
    </row>
    <row r="97" spans="2:5" x14ac:dyDescent="0.3">
      <c r="B97" s="24" t="s">
        <v>223</v>
      </c>
      <c r="C97" s="24" t="s">
        <v>229</v>
      </c>
      <c r="D97" s="68">
        <v>10</v>
      </c>
    </row>
    <row r="98" spans="2:5" x14ac:dyDescent="0.3">
      <c r="B98" s="24" t="s">
        <v>228</v>
      </c>
      <c r="C98" s="50" t="s">
        <v>229</v>
      </c>
      <c r="D98" s="68">
        <v>5</v>
      </c>
    </row>
    <row r="99" spans="2:5" x14ac:dyDescent="0.3">
      <c r="B99" s="69" t="s">
        <v>225</v>
      </c>
      <c r="C99" s="24" t="s">
        <v>229</v>
      </c>
      <c r="D99" s="70">
        <v>1</v>
      </c>
    </row>
    <row r="100" spans="2:5" x14ac:dyDescent="0.3">
      <c r="B100" s="69" t="s">
        <v>226</v>
      </c>
      <c r="C100" s="24" t="s">
        <v>229</v>
      </c>
      <c r="D100" s="70">
        <v>4</v>
      </c>
    </row>
    <row r="101" spans="2:5" x14ac:dyDescent="0.3">
      <c r="B101" s="69" t="s">
        <v>227</v>
      </c>
      <c r="C101" s="24" t="s">
        <v>229</v>
      </c>
      <c r="D101" s="70">
        <v>56</v>
      </c>
    </row>
    <row r="102" spans="2:5" ht="15" thickBot="1" x14ac:dyDescent="0.35">
      <c r="B102" s="69" t="s">
        <v>231</v>
      </c>
      <c r="C102" s="50" t="s">
        <v>229</v>
      </c>
      <c r="D102" s="70">
        <v>7</v>
      </c>
    </row>
    <row r="103" spans="2:5" ht="15" thickBot="1" x14ac:dyDescent="0.35">
      <c r="B103" s="69" t="s">
        <v>224</v>
      </c>
      <c r="C103" s="72" t="s">
        <v>235</v>
      </c>
      <c r="D103" s="70">
        <v>22</v>
      </c>
    </row>
    <row r="104" spans="2:5" x14ac:dyDescent="0.3">
      <c r="B104" s="69" t="s">
        <v>227</v>
      </c>
      <c r="C104" s="71" t="s">
        <v>230</v>
      </c>
      <c r="D104" s="70">
        <v>10</v>
      </c>
    </row>
    <row r="105" spans="2:5" x14ac:dyDescent="0.3">
      <c r="B105" s="69" t="s">
        <v>223</v>
      </c>
      <c r="C105" s="24" t="s">
        <v>230</v>
      </c>
      <c r="D105" s="70">
        <v>2</v>
      </c>
    </row>
    <row r="106" spans="2:5" x14ac:dyDescent="0.3">
      <c r="B106" s="69" t="s">
        <v>224</v>
      </c>
      <c r="C106" s="24" t="s">
        <v>230</v>
      </c>
      <c r="D106" s="70">
        <v>5</v>
      </c>
    </row>
    <row r="107" spans="2:5" x14ac:dyDescent="0.3">
      <c r="B107" s="69" t="s">
        <v>228</v>
      </c>
      <c r="C107" s="24" t="s">
        <v>230</v>
      </c>
      <c r="D107" s="70">
        <v>15</v>
      </c>
    </row>
    <row r="108" spans="2:5" ht="15" thickBot="1" x14ac:dyDescent="0.35">
      <c r="B108" s="69" t="s">
        <v>225</v>
      </c>
      <c r="C108" s="50" t="s">
        <v>230</v>
      </c>
      <c r="D108" s="70">
        <v>0</v>
      </c>
    </row>
    <row r="109" spans="2:5" ht="15" thickBot="1" x14ac:dyDescent="0.35">
      <c r="B109" s="69" t="s">
        <v>226</v>
      </c>
      <c r="C109" s="72" t="s">
        <v>236</v>
      </c>
      <c r="D109" s="70">
        <v>2</v>
      </c>
    </row>
    <row r="110" spans="2:5" x14ac:dyDescent="0.3">
      <c r="B110" s="69" t="s">
        <v>231</v>
      </c>
      <c r="C110" s="71" t="s">
        <v>230</v>
      </c>
      <c r="D110" s="70">
        <v>1</v>
      </c>
    </row>
    <row r="112" spans="2:5" x14ac:dyDescent="0.3">
      <c r="B112" s="47" t="s">
        <v>129</v>
      </c>
      <c r="C112" s="47" t="s">
        <v>232</v>
      </c>
      <c r="D112" s="47" t="s">
        <v>233</v>
      </c>
      <c r="E112" s="47" t="s">
        <v>234</v>
      </c>
    </row>
    <row r="113" spans="1:10" ht="15" thickBot="1" x14ac:dyDescent="0.35">
      <c r="B113" s="24" t="s">
        <v>229</v>
      </c>
      <c r="C113" s="68">
        <f>_xlfn.MAXIFS($D$97:$D$110,$C$97:$C$110,B113)</f>
        <v>56</v>
      </c>
      <c r="D113" s="74">
        <f>_xlfn.MINIFS($D$97:$D$110,$C$97:$C$110,B113)</f>
        <v>1</v>
      </c>
      <c r="E113" s="68">
        <f>AVERAGEIFS($D$97:$D$110,$C$97:$C$110,B113)</f>
        <v>13.833333333333334</v>
      </c>
    </row>
    <row r="114" spans="1:10" ht="15" thickBot="1" x14ac:dyDescent="0.35">
      <c r="B114" s="24" t="s">
        <v>230</v>
      </c>
      <c r="C114" s="75">
        <f>_xlfn.MAXIFS($D$97:$D$110,$C$97:$C$110,B114)</f>
        <v>15</v>
      </c>
      <c r="D114" s="73" t="e" cm="1">
        <f t="array" aca="1" ref="D114" ca="1">MINimumIFS($D$97:$D$110,$C$97:$C$110,B114)</f>
        <v>#NAME?</v>
      </c>
      <c r="E114" s="70">
        <f>AVERAGEIFS($D$97:$D$110,$C$97:$C$110,B114)</f>
        <v>5.5</v>
      </c>
    </row>
    <row r="117" spans="1:10" ht="15.6" x14ac:dyDescent="0.3">
      <c r="A117" s="18" t="s">
        <v>61</v>
      </c>
      <c r="B117" s="121" t="s">
        <v>251</v>
      </c>
      <c r="C117" s="121"/>
      <c r="D117" s="121"/>
      <c r="E117" s="121"/>
      <c r="F117" s="121"/>
      <c r="G117" s="121"/>
      <c r="H117" s="121"/>
      <c r="I117" s="121"/>
      <c r="J117" s="121"/>
    </row>
    <row r="119" spans="1:10" x14ac:dyDescent="0.3">
      <c r="B119" s="127" t="s">
        <v>237</v>
      </c>
      <c r="C119" s="127"/>
      <c r="D119" s="54" t="s">
        <v>238</v>
      </c>
      <c r="E119" s="54" t="s">
        <v>243</v>
      </c>
    </row>
    <row r="120" spans="1:10" x14ac:dyDescent="0.3">
      <c r="B120" s="125"/>
      <c r="C120" s="125"/>
      <c r="D120" s="76"/>
      <c r="E120" s="77"/>
    </row>
    <row r="121" spans="1:10" x14ac:dyDescent="0.3">
      <c r="B121" s="125"/>
      <c r="C121" s="125"/>
      <c r="D121" s="76"/>
      <c r="E121" s="77"/>
    </row>
    <row r="122" spans="1:10" x14ac:dyDescent="0.3">
      <c r="B122" s="125"/>
      <c r="C122" s="125"/>
      <c r="D122" s="76"/>
      <c r="E122" s="77"/>
    </row>
    <row r="123" spans="1:10" x14ac:dyDescent="0.3">
      <c r="B123" s="125"/>
      <c r="C123" s="125"/>
      <c r="D123" s="76"/>
      <c r="E123" s="77"/>
    </row>
    <row r="124" spans="1:10" x14ac:dyDescent="0.3">
      <c r="B124" s="125"/>
      <c r="C124" s="125"/>
      <c r="D124" s="76"/>
      <c r="E124" s="77"/>
    </row>
    <row r="125" spans="1:10" x14ac:dyDescent="0.3">
      <c r="B125" s="125"/>
      <c r="C125" s="125"/>
      <c r="D125" s="76"/>
      <c r="E125" s="77"/>
    </row>
    <row r="126" spans="1:10" x14ac:dyDescent="0.3">
      <c r="B126" s="125"/>
      <c r="C126" s="125"/>
      <c r="D126" s="76"/>
      <c r="E126" s="77"/>
    </row>
    <row r="127" spans="1:10" x14ac:dyDescent="0.3">
      <c r="B127" s="125"/>
      <c r="C127" s="125"/>
      <c r="D127" s="76"/>
      <c r="E127" s="77"/>
    </row>
    <row r="128" spans="1:10" x14ac:dyDescent="0.3">
      <c r="B128" s="125"/>
      <c r="C128" s="125"/>
      <c r="D128" s="76"/>
      <c r="E128" s="77"/>
    </row>
    <row r="129" spans="2:5" x14ac:dyDescent="0.3">
      <c r="B129" s="125"/>
      <c r="C129" s="125"/>
      <c r="D129" s="76"/>
      <c r="E129" s="77"/>
    </row>
    <row r="130" spans="2:5" x14ac:dyDescent="0.3">
      <c r="B130" s="125"/>
      <c r="C130" s="125"/>
      <c r="D130" s="76"/>
      <c r="E130" s="77"/>
    </row>
    <row r="131" spans="2:5" x14ac:dyDescent="0.3">
      <c r="B131" s="125"/>
      <c r="C131" s="125"/>
      <c r="D131" s="76"/>
      <c r="E131" s="77"/>
    </row>
    <row r="134" spans="2:5" ht="15.6" x14ac:dyDescent="0.3">
      <c r="B134" s="27" t="s">
        <v>239</v>
      </c>
    </row>
    <row r="136" spans="2:5" x14ac:dyDescent="0.3">
      <c r="B136" s="47" t="s">
        <v>238</v>
      </c>
      <c r="C136" s="47" t="s">
        <v>240</v>
      </c>
      <c r="D136" s="47" t="s">
        <v>241</v>
      </c>
      <c r="E136" s="47" t="s">
        <v>242</v>
      </c>
    </row>
    <row r="137" spans="2:5" x14ac:dyDescent="0.3">
      <c r="B137" s="66"/>
      <c r="C137" s="78"/>
      <c r="D137" s="78"/>
      <c r="E137" s="78"/>
    </row>
    <row r="138" spans="2:5" x14ac:dyDescent="0.3">
      <c r="B138" s="66"/>
      <c r="C138" s="78"/>
      <c r="D138" s="78"/>
      <c r="E138" s="78"/>
    </row>
    <row r="139" spans="2:5" x14ac:dyDescent="0.3">
      <c r="B139" s="49"/>
      <c r="C139" s="49"/>
      <c r="D139" s="49"/>
      <c r="E139" s="49"/>
    </row>
  </sheetData>
  <sortState xmlns:xlrd2="http://schemas.microsoft.com/office/spreadsheetml/2017/richdata2" ref="B97:D110">
    <sortCondition ref="C97:C110"/>
  </sortState>
  <mergeCells count="19">
    <mergeCell ref="B36:J38"/>
    <mergeCell ref="B40:J40"/>
    <mergeCell ref="B119:C119"/>
    <mergeCell ref="B120:C120"/>
    <mergeCell ref="A2:G3"/>
    <mergeCell ref="B24:J24"/>
    <mergeCell ref="B18:J20"/>
    <mergeCell ref="B131:C131"/>
    <mergeCell ref="B117:J117"/>
    <mergeCell ref="B126:C126"/>
    <mergeCell ref="B127:C127"/>
    <mergeCell ref="B128:C128"/>
    <mergeCell ref="B129:C129"/>
    <mergeCell ref="B130:C130"/>
    <mergeCell ref="B121:C121"/>
    <mergeCell ref="B122:C122"/>
    <mergeCell ref="B123:C123"/>
    <mergeCell ref="B124:C124"/>
    <mergeCell ref="B125:C125"/>
  </mergeCells>
  <pageMargins left="0.25" right="0.25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A23949-1C5A-484F-A6E9-507BF0118146}">
  <dimension ref="A1:G32"/>
  <sheetViews>
    <sheetView workbookViewId="0">
      <selection activeCell="A3" sqref="A3"/>
    </sheetView>
  </sheetViews>
  <sheetFormatPr defaultColWidth="8.6640625" defaultRowHeight="14.4" x14ac:dyDescent="0.3"/>
  <sheetData>
    <row r="1" spans="1:7" x14ac:dyDescent="0.3">
      <c r="A1" t="s">
        <v>15</v>
      </c>
      <c r="G1" s="14" t="s">
        <v>16</v>
      </c>
    </row>
    <row r="2" spans="1:7" x14ac:dyDescent="0.3">
      <c r="A2" t="s">
        <v>17</v>
      </c>
      <c r="B2" t="s">
        <v>18</v>
      </c>
    </row>
    <row r="3" spans="1:7" x14ac:dyDescent="0.3">
      <c r="A3" t="s">
        <v>19</v>
      </c>
      <c r="B3" s="12">
        <v>25123</v>
      </c>
    </row>
    <row r="4" spans="1:7" x14ac:dyDescent="0.3">
      <c r="A4" t="s">
        <v>20</v>
      </c>
      <c r="B4" s="12">
        <v>12895</v>
      </c>
    </row>
    <row r="5" spans="1:7" x14ac:dyDescent="0.3">
      <c r="A5" t="s">
        <v>21</v>
      </c>
      <c r="B5" s="12">
        <v>32568</v>
      </c>
    </row>
    <row r="6" spans="1:7" x14ac:dyDescent="0.3">
      <c r="A6" t="s">
        <v>22</v>
      </c>
      <c r="B6" s="12">
        <v>33562</v>
      </c>
    </row>
    <row r="8" spans="1:7" x14ac:dyDescent="0.3">
      <c r="A8" t="s">
        <v>23</v>
      </c>
    </row>
    <row r="10" spans="1:7" x14ac:dyDescent="0.3">
      <c r="A10" t="s">
        <v>10</v>
      </c>
      <c r="B10" t="s">
        <v>24</v>
      </c>
    </row>
    <row r="11" spans="1:7" x14ac:dyDescent="0.3">
      <c r="A11">
        <v>2015</v>
      </c>
      <c r="B11" s="13">
        <v>0.51</v>
      </c>
    </row>
    <row r="12" spans="1:7" x14ac:dyDescent="0.3">
      <c r="A12">
        <v>2016</v>
      </c>
      <c r="B12" s="13">
        <v>0.53</v>
      </c>
    </row>
    <row r="13" spans="1:7" x14ac:dyDescent="0.3">
      <c r="A13">
        <v>2017</v>
      </c>
      <c r="B13" s="13">
        <v>0.55000000000000004</v>
      </c>
    </row>
    <row r="14" spans="1:7" x14ac:dyDescent="0.3">
      <c r="A14">
        <v>2018</v>
      </c>
      <c r="B14" s="13">
        <v>0.56999999999999995</v>
      </c>
    </row>
    <row r="15" spans="1:7" x14ac:dyDescent="0.3">
      <c r="A15">
        <v>2019</v>
      </c>
      <c r="B15" s="13">
        <v>0.61</v>
      </c>
    </row>
    <row r="16" spans="1:7" x14ac:dyDescent="0.3">
      <c r="A16">
        <v>2020</v>
      </c>
      <c r="B16" s="13">
        <v>0.63</v>
      </c>
    </row>
    <row r="19" spans="1:2" x14ac:dyDescent="0.3">
      <c r="A19" t="s">
        <v>25</v>
      </c>
    </row>
    <row r="20" spans="1:2" x14ac:dyDescent="0.3">
      <c r="B20" t="s">
        <v>26</v>
      </c>
    </row>
    <row r="21" spans="1:2" x14ac:dyDescent="0.3">
      <c r="A21" t="s">
        <v>27</v>
      </c>
      <c r="B21">
        <v>5.0999999999999996</v>
      </c>
    </row>
    <row r="22" spans="1:2" x14ac:dyDescent="0.3">
      <c r="A22" t="s">
        <v>28</v>
      </c>
      <c r="B22">
        <v>4.8</v>
      </c>
    </row>
    <row r="23" spans="1:2" x14ac:dyDescent="0.3">
      <c r="A23" t="s">
        <v>29</v>
      </c>
      <c r="B23">
        <v>12.3</v>
      </c>
    </row>
    <row r="24" spans="1:2" x14ac:dyDescent="0.3">
      <c r="A24" t="s">
        <v>30</v>
      </c>
      <c r="B24">
        <v>14.1</v>
      </c>
    </row>
    <row r="25" spans="1:2" x14ac:dyDescent="0.3">
      <c r="A25" t="s">
        <v>31</v>
      </c>
      <c r="B25">
        <v>16.3</v>
      </c>
    </row>
    <row r="26" spans="1:2" x14ac:dyDescent="0.3">
      <c r="A26" t="s">
        <v>32</v>
      </c>
      <c r="B26">
        <v>18.5</v>
      </c>
    </row>
    <row r="27" spans="1:2" x14ac:dyDescent="0.3">
      <c r="A27" t="s">
        <v>33</v>
      </c>
      <c r="B27">
        <v>22.6</v>
      </c>
    </row>
    <row r="28" spans="1:2" x14ac:dyDescent="0.3">
      <c r="A28" t="s">
        <v>34</v>
      </c>
      <c r="B28">
        <v>29.3</v>
      </c>
    </row>
    <row r="29" spans="1:2" x14ac:dyDescent="0.3">
      <c r="A29" t="s">
        <v>35</v>
      </c>
      <c r="B29">
        <v>25.2</v>
      </c>
    </row>
    <row r="30" spans="1:2" x14ac:dyDescent="0.3">
      <c r="A30" t="s">
        <v>36</v>
      </c>
      <c r="B30">
        <v>12.3</v>
      </c>
    </row>
    <row r="31" spans="1:2" x14ac:dyDescent="0.3">
      <c r="A31" t="s">
        <v>37</v>
      </c>
      <c r="B31">
        <v>8.9</v>
      </c>
    </row>
    <row r="32" spans="1:2" x14ac:dyDescent="0.3">
      <c r="A32" t="s">
        <v>38</v>
      </c>
      <c r="B32">
        <v>3.5</v>
      </c>
    </row>
  </sheetData>
  <phoneticPr fontId="12" type="noConversion"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DA9D7-FBE5-4C65-941B-DFC1C7B9A92C}">
  <dimension ref="A3:G13"/>
  <sheetViews>
    <sheetView workbookViewId="0">
      <selection activeCell="E13" sqref="E13"/>
    </sheetView>
  </sheetViews>
  <sheetFormatPr defaultColWidth="8.6640625" defaultRowHeight="14.4" x14ac:dyDescent="0.3"/>
  <cols>
    <col min="1" max="1" width="15.44140625" style="1" customWidth="1"/>
    <col min="2" max="2" width="30.109375" style="1" customWidth="1"/>
    <col min="3" max="3" width="12.109375" style="1" customWidth="1"/>
    <col min="4" max="4" width="16" style="1" customWidth="1"/>
    <col min="5" max="5" width="10.6640625" style="1" customWidth="1"/>
    <col min="6" max="6" width="10.33203125" style="1" customWidth="1"/>
    <col min="7" max="7" width="10.6640625" style="1" customWidth="1"/>
    <col min="8" max="16384" width="8.6640625" style="1"/>
  </cols>
  <sheetData>
    <row r="3" spans="1:7" ht="33.6" x14ac:dyDescent="0.3">
      <c r="A3" s="2" t="s">
        <v>39</v>
      </c>
      <c r="B3" s="2" t="s">
        <v>40</v>
      </c>
      <c r="C3" s="2" t="s">
        <v>41</v>
      </c>
      <c r="D3" s="2" t="s">
        <v>42</v>
      </c>
      <c r="E3" s="2" t="s">
        <v>43</v>
      </c>
      <c r="F3" s="2" t="s">
        <v>44</v>
      </c>
      <c r="G3" s="2" t="s">
        <v>45</v>
      </c>
    </row>
    <row r="4" spans="1:7" ht="16.8" x14ac:dyDescent="0.3">
      <c r="A4" s="3">
        <v>1.1000000000000001</v>
      </c>
      <c r="B4" s="3" t="s">
        <v>46</v>
      </c>
      <c r="C4" s="3" t="s">
        <v>47</v>
      </c>
      <c r="D4" s="4">
        <v>2</v>
      </c>
      <c r="E4" s="4" t="s">
        <v>48</v>
      </c>
      <c r="F4" s="4">
        <v>2</v>
      </c>
      <c r="G4" s="4">
        <f>D4-F4</f>
        <v>0</v>
      </c>
    </row>
    <row r="5" spans="1:7" ht="16.8" x14ac:dyDescent="0.3">
      <c r="A5" s="3">
        <v>1.2</v>
      </c>
      <c r="B5" s="3" t="s">
        <v>46</v>
      </c>
      <c r="C5" s="3" t="s">
        <v>49</v>
      </c>
      <c r="D5" s="4">
        <v>1</v>
      </c>
      <c r="E5" s="4" t="s">
        <v>48</v>
      </c>
      <c r="F5" s="4">
        <v>1</v>
      </c>
      <c r="G5" s="4">
        <f t="shared" ref="G5:G13" si="0">D5-F5</f>
        <v>0</v>
      </c>
    </row>
    <row r="6" spans="1:7" ht="16.8" x14ac:dyDescent="0.3">
      <c r="A6" s="3">
        <v>1.3</v>
      </c>
      <c r="B6" s="3" t="s">
        <v>46</v>
      </c>
      <c r="C6" s="3" t="s">
        <v>50</v>
      </c>
      <c r="D6" s="4">
        <v>1</v>
      </c>
      <c r="E6" s="4" t="s">
        <v>48</v>
      </c>
      <c r="F6" s="4">
        <v>1</v>
      </c>
      <c r="G6" s="4">
        <f t="shared" si="0"/>
        <v>0</v>
      </c>
    </row>
    <row r="7" spans="1:7" ht="16.8" x14ac:dyDescent="0.3">
      <c r="A7" s="3">
        <v>2.1</v>
      </c>
      <c r="B7" s="3" t="s">
        <v>51</v>
      </c>
      <c r="C7" s="3" t="s">
        <v>47</v>
      </c>
      <c r="D7" s="4">
        <v>2</v>
      </c>
      <c r="E7" s="4" t="s">
        <v>48</v>
      </c>
      <c r="F7" s="4">
        <v>2</v>
      </c>
      <c r="G7" s="4">
        <f t="shared" si="0"/>
        <v>0</v>
      </c>
    </row>
    <row r="8" spans="1:7" ht="16.8" x14ac:dyDescent="0.3">
      <c r="A8" s="3">
        <v>2.2000000000000002</v>
      </c>
      <c r="B8" s="3" t="s">
        <v>51</v>
      </c>
      <c r="C8" s="3" t="s">
        <v>49</v>
      </c>
      <c r="D8" s="4">
        <v>1</v>
      </c>
      <c r="E8" s="4" t="s">
        <v>48</v>
      </c>
      <c r="F8" s="4">
        <v>1</v>
      </c>
      <c r="G8" s="4">
        <f t="shared" si="0"/>
        <v>0</v>
      </c>
    </row>
    <row r="9" spans="1:7" ht="16.8" x14ac:dyDescent="0.3">
      <c r="A9" s="3">
        <v>2.2999999999999998</v>
      </c>
      <c r="B9" s="3" t="s">
        <v>51</v>
      </c>
      <c r="C9" s="3" t="s">
        <v>50</v>
      </c>
      <c r="D9" s="4">
        <v>1</v>
      </c>
      <c r="E9" s="4" t="s">
        <v>48</v>
      </c>
      <c r="F9" s="4">
        <v>1</v>
      </c>
      <c r="G9" s="4">
        <f t="shared" si="0"/>
        <v>0</v>
      </c>
    </row>
    <row r="10" spans="1:7" ht="16.8" x14ac:dyDescent="0.3">
      <c r="A10" s="3">
        <v>3.1</v>
      </c>
      <c r="B10" s="3" t="s">
        <v>52</v>
      </c>
      <c r="C10" s="3" t="s">
        <v>47</v>
      </c>
      <c r="D10" s="4">
        <v>4</v>
      </c>
      <c r="E10" s="4"/>
      <c r="F10" s="4"/>
      <c r="G10" s="4">
        <f t="shared" si="0"/>
        <v>4</v>
      </c>
    </row>
    <row r="11" spans="1:7" ht="16.8" x14ac:dyDescent="0.3">
      <c r="A11" s="3">
        <v>3.2</v>
      </c>
      <c r="B11" s="3" t="s">
        <v>52</v>
      </c>
      <c r="C11" s="3" t="s">
        <v>49</v>
      </c>
      <c r="D11" s="4">
        <v>1</v>
      </c>
      <c r="E11" s="4"/>
      <c r="F11" s="4"/>
      <c r="G11" s="4">
        <f t="shared" si="0"/>
        <v>1</v>
      </c>
    </row>
    <row r="12" spans="1:7" ht="16.8" x14ac:dyDescent="0.3">
      <c r="A12" s="3">
        <v>3.3</v>
      </c>
      <c r="B12" s="3" t="s">
        <v>52</v>
      </c>
      <c r="C12" s="3" t="s">
        <v>50</v>
      </c>
      <c r="D12" s="4">
        <v>1</v>
      </c>
      <c r="E12" s="4"/>
      <c r="F12" s="4"/>
      <c r="G12" s="4">
        <f t="shared" si="0"/>
        <v>1</v>
      </c>
    </row>
    <row r="13" spans="1:7" ht="33.6" x14ac:dyDescent="0.3">
      <c r="A13" s="3">
        <v>4.0999999999999996</v>
      </c>
      <c r="B13" s="5" t="s">
        <v>53</v>
      </c>
      <c r="C13" s="3" t="s">
        <v>54</v>
      </c>
      <c r="D13" s="4">
        <v>1</v>
      </c>
      <c r="E13" s="4"/>
      <c r="F13" s="4"/>
      <c r="G13" s="4">
        <f t="shared" si="0"/>
        <v>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030EE94CCDFA4C88D8D33A29A81B8D" ma:contentTypeVersion="11" ma:contentTypeDescription="Create a new document." ma:contentTypeScope="" ma:versionID="98aef29cb8176f72c0e9e7cecfed2d21">
  <xsd:schema xmlns:xsd="http://www.w3.org/2001/XMLSchema" xmlns:xs="http://www.w3.org/2001/XMLSchema" xmlns:p="http://schemas.microsoft.com/office/2006/metadata/properties" xmlns:ns2="4297454b-9d9d-4311-9194-cdf6c01c0e73" targetNamespace="http://schemas.microsoft.com/office/2006/metadata/properties" ma:root="true" ma:fieldsID="a761e8550470d16bb342baae9d7e143c" ns2:_="">
    <xsd:import namespace="4297454b-9d9d-4311-9194-cdf6c01c0e7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97454b-9d9d-4311-9194-cdf6c01c0e7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3D404CD-4A7A-4823-9305-83F93016B69A}">
  <ds:schemaRefs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terms/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4297454b-9d9d-4311-9194-cdf6c01c0e73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6ADB451C-98C7-48C7-8E93-A65B5B11F08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D00B5A5-BEB4-47C4-A3A0-B4DC6301494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297454b-9d9d-4311-9194-cdf6c01c0e7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Front page</vt:lpstr>
      <vt:lpstr>Section 1</vt:lpstr>
      <vt:lpstr>Section 2</vt:lpstr>
      <vt:lpstr>Section 3</vt:lpstr>
      <vt:lpstr>Graph production</vt:lpstr>
      <vt:lpstr>Production notes</vt:lpstr>
      <vt:lpstr>'Section 1'!Print_Area</vt:lpstr>
      <vt:lpstr>'Section 2'!Print_Area</vt:lpstr>
      <vt:lpstr>'Section 1'!Print_Titles</vt:lpstr>
      <vt:lpstr>'Section 2'!Print_Titles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Emma Nylk</dc:creator>
  <cp:keywords/>
  <dc:description/>
  <cp:lastModifiedBy>Emma Nylk</cp:lastModifiedBy>
  <cp:revision/>
  <cp:lastPrinted>2021-10-10T18:58:21Z</cp:lastPrinted>
  <dcterms:created xsi:type="dcterms:W3CDTF">2021-05-03T05:47:55Z</dcterms:created>
  <dcterms:modified xsi:type="dcterms:W3CDTF">2021-11-23T07:24:53Z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0x010100C4030EE94CCDFA4C88D8D33A29A81B8D</vt:lpwstr>
  </property>
</Properties>
</file>